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sz.mell." sheetId="1" r:id="rId1"/>
    <sheet name="2.sz.mell  " sheetId="2" r:id="rId2"/>
    <sheet name="3.sz.mell  " sheetId="3" r:id="rId3"/>
    <sheet name="4.sz.mell" sheetId="4" r:id="rId4"/>
  </sheets>
  <definedNames>
    <definedName name="_xlfn.IFERROR" hidden="1">#NAME?</definedName>
    <definedName name="_xlnm.Print_Area" localSheetId="0">'1.sz.mell.'!$A$1:$C$149</definedName>
  </definedNames>
  <calcPr fullCalcOnLoad="1"/>
</workbook>
</file>

<file path=xl/sharedStrings.xml><?xml version="1.0" encoding="utf-8"?>
<sst xmlns="http://schemas.openxmlformats.org/spreadsheetml/2006/main" count="478" uniqueCount="367">
  <si>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</si>
  <si>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</si>
  <si>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</si>
  <si>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</si>
  <si>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</si>
  <si>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</si>
  <si>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</si>
  <si>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</si>
  <si>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</si>
  <si>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</si>
  <si>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</si>
  <si>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</si>
  <si>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</si>
  <si>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</si>
  <si>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</si>
  <si>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</si>
  <si>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</si>
  <si>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</si>
  <si>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</si>
  <si>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</si>
  <si>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</si>
  <si>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</si>
  <si>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</si>
  <si>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</si>
  <si>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</si>
  <si>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</si>
  <si>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</si>
  <si>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</si>
  <si>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</si>
  <si>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</si>
  <si>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</si>
  <si>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</si>
  <si>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</si>
  <si>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</si>
  <si>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</si>
  <si>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</si>
  <si>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</si>
  <si>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</si>
  <si>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</si>
  <si>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</si>
  <si>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</si>
  <si>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</si>
  <si>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</si>
  <si>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</si>
  <si>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</si>
  <si>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</si>
  <si>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</si>
  <si>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</si>
  <si>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</si>
  <si>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</si>
  <si>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</si>
  <si>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</si>
  <si>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</si>
  <si>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</si>
  <si>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</si>
  <si>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</si>
  <si>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</si>
  <si>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</si>
  <si>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</si>
  <si>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</si>
  <si>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</si>
  <si>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</si>
  <si>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</si>
  <si>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</si>
  <si>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</si>
  <si>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</si>
  <si>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</si>
  <si>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</si>
  <si>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</si>
  <si>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</si>
  <si>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</si>
  <si>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</si>
  <si>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</si>
  <si>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</si>
  <si>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</si>
  <si>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</si>
  <si>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</si>
  <si>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</si>
  <si>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</si>
  <si>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</si>
  <si>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</si>
  <si>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</si>
  <si>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</si>
  <si>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</si>
  <si>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</si>
  <si>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</si>
  <si>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</si>
  <si>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</si>
  <si>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</si>
  <si>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</si>
  <si>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</si>
  <si>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</si>
  <si>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</si>
  <si>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</si>
  <si>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</si>
  <si>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</si>
  <si>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</si>
  <si>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</si>
  <si>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</si>
  <si>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</si>
  <si>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</si>
  <si>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</si>
  <si>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</si>
  <si>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</si>
  <si>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</si>
  <si>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</si>
  <si>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</si>
  <si>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</si>
  <si>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</si>
  <si>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</si>
  <si>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</si>
  <si>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</si>
  <si>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</si>
  <si>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</si>
  <si>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</si>
  <si>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</si>
  <si>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</si>
  <si>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</si>
  <si>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</si>
  <si>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</si>
  <si>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</si>
  <si>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</si>
  <si>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</si>
  <si>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</si>
  <si>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</si>
  <si>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</si>
  <si>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</si>
  <si>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</si>
  <si>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</si>
  <si>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</si>
  <si>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</si>
  <si>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</si>
  <si>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</si>
  <si>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</si>
  <si>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</si>
  <si>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</si>
  <si>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</si>
  <si>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</si>
  <si>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</si>
  <si>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</si>
  <si>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</si>
  <si>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</si>
  <si>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</si>
  <si>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</si>
  <si>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</si>
  <si>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</si>
  <si>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</si>
  <si>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</si>
  <si>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</si>
  <si>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</si>
  <si>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</si>
  <si>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</si>
  <si>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</si>
  <si>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</si>
  <si>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</si>
  <si>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</si>
  <si>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</si>
  <si>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</si>
  <si>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</si>
  <si>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</si>
  <si>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</si>
  <si>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</si>
  <si>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</si>
  <si>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</si>
  <si>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</si>
  <si>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</si>
  <si>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</si>
  <si>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</si>
  <si>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</si>
  <si>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</si>
  <si>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</si>
  <si>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</si>
  <si>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</si>
  <si>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</si>
  <si>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</si>
  <si>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</si>
  <si>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</si>
  <si>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</si>
  <si>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</si>
  <si>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</si>
  <si>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</si>
  <si>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</si>
  <si>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</si>
  <si>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</si>
  <si>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</si>
  <si>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</si>
  <si>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</si>
  <si>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</si>
  <si>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</si>
  <si>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</si>
  <si>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</si>
  <si>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</si>
  <si>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</si>
  <si>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</si>
  <si>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</si>
  <si>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</si>
  <si>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</si>
  <si>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</si>
  <si>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</si>
  <si>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</si>
  <si>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</si>
  <si>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</si>
  <si>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</si>
  <si>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</si>
  <si>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</si>
  <si>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</si>
  <si>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</si>
  <si>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</si>
  <si>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</si>
  <si>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</si>
  <si>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</si>
  <si>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</si>
  <si>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</si>
  <si>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</si>
  <si>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</si>
  <si>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</si>
  <si>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</si>
  <si>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</si>
  <si>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</si>
  <si>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</si>
  <si>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</si>
  <si>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</si>
  <si>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</si>
  <si>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</si>
  <si>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</si>
  <si>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</si>
  <si>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</si>
  <si>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</si>
  <si>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</si>
  <si>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</si>
  <si>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</si>
  <si>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</si>
  <si>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</si>
  <si>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</si>
  <si>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</si>
  <si>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</si>
  <si>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</si>
  <si>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</si>
  <si>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</si>
  <si>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</si>
  <si>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</si>
  <si>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</si>
  <si>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</si>
  <si>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</si>
  <si>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</si>
  <si>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</si>
  <si>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</si>
  <si>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</si>
  <si>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</si>
  <si>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</si>
  <si>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</si>
  <si>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</si>
  <si>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</si>
  <si>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</si>
  <si>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</si>
  <si>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</si>
  <si>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</si>
  <si>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</si>
  <si>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</si>
  <si>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</si>
  <si>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</si>
  <si>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</si>
  <si>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</si>
  <si>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</si>
  <si>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</si>
  <si>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</si>
  <si>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</si>
  <si>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</si>
  <si>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</si>
  <si>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</si>
  <si>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</si>
  <si>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</si>
  <si>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</si>
  <si>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</si>
  <si>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</si>
  <si>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</si>
  <si>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</si>
  <si>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</si>
  <si>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</si>
  <si>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</si>
  <si>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</si>
  <si>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</si>
  <si>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</si>
  <si>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</si>
  <si>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</si>
  <si>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</si>
  <si>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</si>
  <si>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</si>
  <si>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</si>
  <si>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</si>
  <si>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</si>
  <si>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</si>
  <si>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</si>
  <si>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</si>
  <si>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</si>
  <si>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</si>
  <si>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</si>
  <si>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</si>
  <si>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</si>
  <si>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</si>
  <si>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</si>
  <si>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</si>
  <si>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</si>
  <si>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</si>
  <si>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</si>
  <si>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</si>
  <si>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</si>
  <si>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</si>
  <si>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</si>
  <si>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</si>
  <si>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</si>
  <si>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</si>
  <si>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</si>
  <si>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</si>
  <si>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</si>
  <si>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</si>
  <si>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</si>
  <si>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</si>
  <si>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</si>
  <si>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</si>
  <si>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</si>
  <si>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</si>
  <si>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</si>
  <si>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</si>
  <si>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</si>
  <si>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</si>
  <si>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</si>
  <si>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</si>
  <si>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</si>
  <si>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</si>
  <si>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</si>
  <si>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</si>
  <si>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Rövidlejáratú hitelek felvétele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</si>
  <si>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</si>
  <si>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</si>
  <si>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</si>
  <si>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</si>
  <si>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</si>
  <si>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</si>
  <si>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</si>
  <si>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</si>
  <si>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</si>
  <si>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</si>
  <si>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</si>
  <si>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</si>
  <si>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</si>
  <si>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</si>
  <si>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</si>
  <si>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</si>
  <si>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</si>
  <si>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</si>
  <si>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</si>
  <si>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</si>
  <si>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</si>
  <si>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</si>
  <si>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</si>
  <si>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</si>
  <si>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</si>
  <si>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</si>
  <si>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</si>
  <si>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</si>
  <si>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</si>
  <si>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</si>
  <si>
    <t xml:space="preserve">2. melléklet a ………../….. (……….) önkormányzati rendelethez     </t>
  </si>
  <si>
    <t xml:space="preserve">3. melléklet a ………../.... (……….) önkormányzati rendelethez     </t>
  </si>
  <si>
    <r>
      <t>4.</t>
    </r>
    <r>
      <rPr>
        <i/>
        <sz val="8"/>
        <rFont val="Times New Roman CE"/>
        <family val="1"/>
      </rPr>
      <t xml:space="preserve"> melléklet</t>
    </r>
  </si>
  <si>
    <t>a  ../….. (….) önk.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</si>
</sst>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b/>
      <i/>
      <sz val="8"/>
      <name val="Times New Roman CE"/>
      <family val="0"/>
    </font>
    <font>
      <b/>
      <i/>
      <sz val="14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11" xfId="56" applyFont="1" applyFill="1" applyBorder="1" applyAlignment="1" applyProtection="1">
      <alignment horizontal="center" vertical="center" wrapText="1"/>
      <protection/>
    </xf>
    <xf numFmtId="0" fontId="24" fillId="0" borderId="12" xfId="56" applyFont="1" applyFill="1" applyBorder="1" applyAlignment="1" applyProtection="1">
      <alignment horizontal="center" vertical="center" wrapText="1"/>
      <protection/>
    </xf>
    <xf numFmtId="0" fontId="24" fillId="0" borderId="13" xfId="56" applyFont="1" applyFill="1" applyBorder="1" applyAlignment="1" applyProtection="1">
      <alignment horizontal="center" vertical="center" wrapText="1"/>
      <protection/>
    </xf>
    <xf numFmtId="0" fontId="25" fillId="0" borderId="14" xfId="56" applyFont="1" applyFill="1" applyBorder="1" applyAlignment="1" applyProtection="1">
      <alignment horizontal="center" vertical="center" wrapText="1"/>
      <protection/>
    </xf>
    <xf numFmtId="0" fontId="25" fillId="0" borderId="15" xfId="56" applyFont="1" applyFill="1" applyBorder="1" applyAlignment="1" applyProtection="1">
      <alignment horizontal="center" vertical="center" wrapText="1"/>
      <protection/>
    </xf>
    <xf numFmtId="0" fontId="25" fillId="0" borderId="16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Protection="1">
      <alignment/>
      <protection/>
    </xf>
    <xf numFmtId="0" fontId="25" fillId="0" borderId="11" xfId="56" applyFont="1" applyFill="1" applyBorder="1" applyAlignment="1" applyProtection="1">
      <alignment horizontal="left" vertical="center" wrapText="1" indent="1"/>
      <protection/>
    </xf>
    <xf numFmtId="0" fontId="25" fillId="0" borderId="12" xfId="56" applyFont="1" applyFill="1" applyBorder="1" applyAlignment="1" applyProtection="1">
      <alignment horizontal="left" vertical="center" wrapText="1" indent="1"/>
      <protection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2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wrapText="1" indent="1"/>
      <protection/>
    </xf>
    <xf numFmtId="164" fontId="2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Border="1" applyAlignment="1" applyProtection="1">
      <alignment horizontal="left" wrapText="1" indent="1"/>
      <protection/>
    </xf>
    <xf numFmtId="164" fontId="2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wrapText="1" indent="1"/>
      <protection/>
    </xf>
    <xf numFmtId="0" fontId="28" fillId="0" borderId="12" xfId="0" applyFont="1" applyBorder="1" applyAlignment="1" applyProtection="1">
      <alignment horizontal="left" vertical="center" wrapText="1" indent="1"/>
      <protection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wrapText="1"/>
      <protection/>
    </xf>
    <xf numFmtId="0" fontId="27" fillId="0" borderId="24" xfId="0" applyFont="1" applyBorder="1" applyAlignment="1" applyProtection="1">
      <alignment wrapText="1"/>
      <protection/>
    </xf>
    <xf numFmtId="0" fontId="27" fillId="0" borderId="17" xfId="0" applyFont="1" applyBorder="1" applyAlignment="1" applyProtection="1">
      <alignment wrapText="1"/>
      <protection/>
    </xf>
    <xf numFmtId="0" fontId="27" fillId="0" borderId="20" xfId="0" applyFont="1" applyBorder="1" applyAlignment="1" applyProtection="1">
      <alignment wrapText="1"/>
      <protection/>
    </xf>
    <xf numFmtId="0" fontId="27" fillId="0" borderId="23" xfId="0" applyFont="1" applyBorder="1" applyAlignment="1" applyProtection="1">
      <alignment wrapText="1"/>
      <protection/>
    </xf>
    <xf numFmtId="164" fontId="25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wrapText="1"/>
      <protection/>
    </xf>
    <xf numFmtId="0" fontId="21" fillId="0" borderId="0" xfId="56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Border="1" applyAlignment="1" applyProtection="1">
      <alignment vertical="center" wrapText="1"/>
      <protection/>
    </xf>
    <xf numFmtId="164" fontId="21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11" xfId="56" applyFont="1" applyFill="1" applyBorder="1" applyAlignment="1" applyProtection="1">
      <alignment horizontal="center" vertical="center" wrapText="1"/>
      <protection/>
    </xf>
    <xf numFmtId="0" fontId="25" fillId="0" borderId="12" xfId="56" applyFont="1" applyFill="1" applyBorder="1" applyAlignment="1" applyProtection="1">
      <alignment horizontal="center" vertical="center" wrapText="1"/>
      <protection/>
    </xf>
    <xf numFmtId="0" fontId="25" fillId="0" borderId="13" xfId="56" applyFont="1" applyFill="1" applyBorder="1" applyAlignment="1" applyProtection="1">
      <alignment horizontal="center" vertical="center" wrapText="1"/>
      <protection/>
    </xf>
    <xf numFmtId="0" fontId="25" fillId="0" borderId="14" xfId="56" applyFont="1" applyFill="1" applyBorder="1" applyAlignment="1" applyProtection="1">
      <alignment horizontal="left" vertical="center" wrapText="1" indent="1"/>
      <protection/>
    </xf>
    <xf numFmtId="0" fontId="25" fillId="0" borderId="15" xfId="56" applyFont="1" applyFill="1" applyBorder="1" applyAlignment="1" applyProtection="1">
      <alignment vertical="center" wrapText="1"/>
      <protection/>
    </xf>
    <xf numFmtId="164" fontId="25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29" xfId="56" applyFont="1" applyFill="1" applyBorder="1" applyAlignment="1" applyProtection="1">
      <alignment horizontal="left" vertical="center" wrapText="1" indent="1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56" applyFont="1" applyFill="1" applyBorder="1" applyAlignment="1" applyProtection="1">
      <alignment horizontal="left" vertical="center" wrapText="1" indent="1"/>
      <protection/>
    </xf>
    <xf numFmtId="0" fontId="26" fillId="0" borderId="31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21" xfId="56" applyFont="1" applyFill="1" applyBorder="1" applyAlignment="1" applyProtection="1">
      <alignment horizontal="left" indent="6"/>
      <protection/>
    </xf>
    <xf numFmtId="0" fontId="26" fillId="0" borderId="21" xfId="56" applyFont="1" applyFill="1" applyBorder="1" applyAlignment="1" applyProtection="1">
      <alignment horizontal="left" vertical="center" wrapText="1" indent="6"/>
      <protection/>
    </xf>
    <xf numFmtId="49" fontId="26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24" xfId="56" applyFont="1" applyFill="1" applyBorder="1" applyAlignment="1" applyProtection="1">
      <alignment horizontal="left" vertical="center" wrapText="1" indent="6"/>
      <protection/>
    </xf>
    <xf numFmtId="49" fontId="26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34" xfId="56" applyFont="1" applyFill="1" applyBorder="1" applyAlignment="1" applyProtection="1">
      <alignment horizontal="left" vertical="center" wrapText="1" indent="6"/>
      <protection/>
    </xf>
    <xf numFmtId="164" fontId="2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6" applyFont="1" applyFill="1" applyBorder="1" applyAlignment="1" applyProtection="1">
      <alignment vertical="center" wrapText="1"/>
      <protection/>
    </xf>
    <xf numFmtId="0" fontId="26" fillId="0" borderId="24" xfId="56" applyFont="1" applyFill="1" applyBorder="1" applyAlignment="1" applyProtection="1">
      <alignment horizontal="left" vertical="center" wrapText="1" indent="1"/>
      <protection/>
    </xf>
    <xf numFmtId="164" fontId="2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7" fillId="0" borderId="21" xfId="0" applyFont="1" applyBorder="1" applyAlignment="1" applyProtection="1">
      <alignment horizontal="left" vertical="center" wrapText="1" indent="1"/>
      <protection/>
    </xf>
    <xf numFmtId="0" fontId="26" fillId="0" borderId="18" xfId="56" applyFont="1" applyFill="1" applyBorder="1" applyAlignment="1" applyProtection="1">
      <alignment horizontal="left" vertical="center" wrapText="1" indent="6"/>
      <protection/>
    </xf>
    <xf numFmtId="164" fontId="2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6" applyFont="1" applyFill="1" applyBorder="1" applyAlignment="1" applyProtection="1">
      <alignment horizontal="left" vertical="center" wrapText="1" indent="1"/>
      <protection/>
    </xf>
    <xf numFmtId="0" fontId="26" fillId="0" borderId="18" xfId="56" applyFont="1" applyFill="1" applyBorder="1" applyAlignment="1" applyProtection="1">
      <alignment horizontal="left" vertical="center" wrapText="1" inden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8" fillId="0" borderId="13" xfId="0" applyNumberFormat="1" applyFont="1" applyBorder="1" applyAlignment="1" applyProtection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39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26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164" fontId="24" fillId="0" borderId="48" xfId="0" applyNumberFormat="1" applyFont="1" applyFill="1" applyBorder="1" applyAlignment="1" applyProtection="1">
      <alignment horizontal="center" vertical="center" wrapText="1"/>
      <protection/>
    </xf>
    <xf numFmtId="164" fontId="24" fillId="0" borderId="49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Alignment="1" applyProtection="1">
      <alignment horizontal="center" textRotation="180" wrapText="1"/>
      <protection/>
    </xf>
    <xf numFmtId="164" fontId="34" fillId="0" borderId="50" xfId="0" applyNumberFormat="1" applyFont="1" applyFill="1" applyBorder="1" applyAlignment="1" applyProtection="1">
      <alignment horizontal="center" vertical="center" wrapText="1"/>
      <protection/>
    </xf>
    <xf numFmtId="164" fontId="24" fillId="0" borderId="51" xfId="0" applyNumberFormat="1" applyFont="1" applyFill="1" applyBorder="1" applyAlignment="1" applyProtection="1">
      <alignment horizontal="center" vertical="center" wrapText="1"/>
      <protection/>
    </xf>
    <xf numFmtId="164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 applyFont="1">
      <alignment/>
      <protection/>
    </xf>
    <xf numFmtId="0" fontId="36" fillId="0" borderId="0" xfId="59">
      <alignment/>
      <protection/>
    </xf>
    <xf numFmtId="0" fontId="37" fillId="0" borderId="0" xfId="59" applyFont="1" applyAlignment="1">
      <alignment horizontal="centerContinuous"/>
      <protection/>
    </xf>
    <xf numFmtId="0" fontId="37" fillId="0" borderId="0" xfId="57" applyFont="1" applyAlignment="1">
      <alignment horizontal="centerContinuous"/>
      <protection/>
    </xf>
    <xf numFmtId="0" fontId="33" fillId="0" borderId="0" xfId="59" applyFont="1" applyAlignment="1">
      <alignment horizontal="centerContinuous"/>
      <protection/>
    </xf>
    <xf numFmtId="0" fontId="33" fillId="0" borderId="0" xfId="57" applyFont="1" applyFill="1" applyAlignment="1">
      <alignment horizontal="centerContinuous"/>
      <protection/>
    </xf>
    <xf numFmtId="0" fontId="38" fillId="0" borderId="0" xfId="59" applyFont="1" applyAlignment="1">
      <alignment horizontal="centerContinuous"/>
      <protection/>
    </xf>
    <xf numFmtId="0" fontId="26" fillId="0" borderId="53" xfId="59" applyFont="1" applyBorder="1">
      <alignment/>
      <protection/>
    </xf>
    <xf numFmtId="0" fontId="25" fillId="0" borderId="54" xfId="59" applyFont="1" applyBorder="1" applyAlignment="1">
      <alignment horizontal="left"/>
      <protection/>
    </xf>
    <xf numFmtId="0" fontId="36" fillId="0" borderId="55" xfId="59" applyBorder="1" applyAlignment="1">
      <alignment horizontal="left"/>
      <protection/>
    </xf>
    <xf numFmtId="0" fontId="36" fillId="0" borderId="46" xfId="59" applyBorder="1" applyAlignment="1">
      <alignment horizontal="left"/>
      <protection/>
    </xf>
    <xf numFmtId="0" fontId="25" fillId="0" borderId="42" xfId="59" applyFont="1" applyBorder="1" applyAlignment="1">
      <alignment horizontal="center"/>
      <protection/>
    </xf>
    <xf numFmtId="0" fontId="25" fillId="0" borderId="28" xfId="59" applyFont="1" applyBorder="1" applyAlignment="1">
      <alignment horizontal="center"/>
      <protection/>
    </xf>
    <xf numFmtId="0" fontId="25" fillId="0" borderId="29" xfId="59" applyFont="1" applyBorder="1" applyAlignment="1">
      <alignment horizontal="center"/>
      <protection/>
    </xf>
    <xf numFmtId="0" fontId="25" fillId="0" borderId="30" xfId="59" applyFont="1" applyBorder="1" applyAlignment="1">
      <alignment horizontal="center"/>
      <protection/>
    </xf>
    <xf numFmtId="0" fontId="25" fillId="0" borderId="56" xfId="59" applyFont="1" applyBorder="1" applyAlignment="1">
      <alignment horizontal="center"/>
      <protection/>
    </xf>
    <xf numFmtId="0" fontId="25" fillId="0" borderId="57" xfId="59" applyFont="1" applyBorder="1" applyAlignment="1">
      <alignment horizontal="center"/>
      <protection/>
    </xf>
    <xf numFmtId="0" fontId="25" fillId="0" borderId="33" xfId="59" applyFont="1" applyBorder="1" applyAlignment="1">
      <alignment horizontal="center"/>
      <protection/>
    </xf>
    <xf numFmtId="0" fontId="25" fillId="0" borderId="34" xfId="59" applyFont="1" applyBorder="1" applyAlignment="1">
      <alignment horizontal="center"/>
      <protection/>
    </xf>
    <xf numFmtId="0" fontId="25" fillId="0" borderId="35" xfId="59" applyFont="1" applyBorder="1" applyAlignment="1">
      <alignment horizontal="center"/>
      <protection/>
    </xf>
    <xf numFmtId="0" fontId="25" fillId="0" borderId="58" xfId="59" applyFont="1" applyBorder="1" applyAlignment="1">
      <alignment horizontal="center"/>
      <protection/>
    </xf>
    <xf numFmtId="0" fontId="26" fillId="0" borderId="48" xfId="59" applyFont="1" applyBorder="1" applyAlignment="1">
      <alignment horizontal="left"/>
      <protection/>
    </xf>
    <xf numFmtId="0" fontId="26" fillId="0" borderId="14" xfId="59" applyFont="1" applyBorder="1" applyAlignment="1">
      <alignment horizontal="center"/>
      <protection/>
    </xf>
    <xf numFmtId="0" fontId="26" fillId="0" borderId="15" xfId="59" applyFont="1" applyBorder="1" applyAlignment="1">
      <alignment horizontal="center"/>
      <protection/>
    </xf>
    <xf numFmtId="0" fontId="25" fillId="0" borderId="16" xfId="59" applyFont="1" applyBorder="1" applyAlignment="1">
      <alignment horizontal="center"/>
      <protection/>
    </xf>
    <xf numFmtId="0" fontId="26" fillId="0" borderId="59" xfId="59" applyFont="1" applyBorder="1" applyAlignment="1">
      <alignment horizontal="center"/>
      <protection/>
    </xf>
    <xf numFmtId="0" fontId="26" fillId="0" borderId="24" xfId="59" applyFont="1" applyBorder="1" applyAlignment="1">
      <alignment horizontal="center"/>
      <protection/>
    </xf>
    <xf numFmtId="0" fontId="26" fillId="0" borderId="60" xfId="59" applyFont="1" applyBorder="1" applyAlignment="1">
      <alignment horizontal="center"/>
      <protection/>
    </xf>
    <xf numFmtId="0" fontId="26" fillId="0" borderId="41" xfId="59" applyFont="1" applyBorder="1" applyAlignment="1">
      <alignment horizontal="left"/>
      <protection/>
    </xf>
    <xf numFmtId="0" fontId="26" fillId="0" borderId="20" xfId="59" applyFont="1" applyBorder="1" applyAlignment="1">
      <alignment horizontal="center"/>
      <protection/>
    </xf>
    <xf numFmtId="0" fontId="25" fillId="0" borderId="25" xfId="59" applyFont="1" applyBorder="1" applyAlignment="1">
      <alignment horizontal="center"/>
      <protection/>
    </xf>
    <xf numFmtId="0" fontId="26" fillId="0" borderId="31" xfId="59" applyFont="1" applyBorder="1" applyAlignment="1">
      <alignment horizontal="center"/>
      <protection/>
    </xf>
    <xf numFmtId="0" fontId="26" fillId="0" borderId="21" xfId="59" applyFont="1" applyBorder="1" applyAlignment="1">
      <alignment horizontal="center"/>
      <protection/>
    </xf>
    <xf numFmtId="0" fontId="26" fillId="0" borderId="41" xfId="58" applyFont="1" applyBorder="1" applyAlignment="1" quotePrefix="1">
      <alignment horizontal="left"/>
      <protection/>
    </xf>
    <xf numFmtId="3" fontId="26" fillId="0" borderId="20" xfId="40" applyNumberFormat="1" applyFont="1" applyBorder="1" applyAlignment="1" quotePrefix="1">
      <alignment horizontal="right"/>
    </xf>
    <xf numFmtId="3" fontId="26" fillId="0" borderId="31" xfId="40" applyNumberFormat="1" applyFont="1" applyBorder="1" applyAlignment="1">
      <alignment horizontal="right"/>
    </xf>
    <xf numFmtId="3" fontId="26" fillId="0" borderId="21" xfId="40" applyNumberFormat="1" applyFont="1" applyBorder="1" applyAlignment="1">
      <alignment horizontal="right"/>
    </xf>
    <xf numFmtId="3" fontId="26" fillId="0" borderId="43" xfId="40" applyNumberFormat="1" applyFont="1" applyBorder="1" applyAlignment="1">
      <alignment horizontal="right"/>
    </xf>
    <xf numFmtId="0" fontId="36" fillId="0" borderId="0" xfId="59" applyFont="1">
      <alignment/>
      <protection/>
    </xf>
    <xf numFmtId="0" fontId="26" fillId="0" borderId="52" xfId="58" applyFont="1" applyBorder="1" applyAlignment="1">
      <alignment horizontal="left"/>
      <protection/>
    </xf>
    <xf numFmtId="3" fontId="26" fillId="0" borderId="23" xfId="40" applyNumberFormat="1" applyFont="1" applyBorder="1" applyAlignment="1" quotePrefix="1">
      <alignment horizontal="right"/>
    </xf>
    <xf numFmtId="3" fontId="26" fillId="0" borderId="59" xfId="40" applyNumberFormat="1" applyFont="1" applyBorder="1" applyAlignment="1">
      <alignment horizontal="right"/>
    </xf>
    <xf numFmtId="3" fontId="26" fillId="0" borderId="24" xfId="40" applyNumberFormat="1" applyFont="1" applyBorder="1" applyAlignment="1">
      <alignment horizontal="right"/>
    </xf>
    <xf numFmtId="0" fontId="0" fillId="0" borderId="57" xfId="58" applyFont="1" applyBorder="1">
      <alignment/>
      <protection/>
    </xf>
    <xf numFmtId="3" fontId="25" fillId="0" borderId="11" xfId="40" applyNumberFormat="1" applyFont="1" applyBorder="1" applyAlignment="1">
      <alignment horizontal="right"/>
    </xf>
    <xf numFmtId="3" fontId="25" fillId="0" borderId="39" xfId="4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C130" sqref="C130"/>
    </sheetView>
  </sheetViews>
  <sheetFormatPr defaultColWidth="9.00390625" defaultRowHeight="12.75"/>
  <cols>
    <col min="1" max="1" width="9.50390625" style="78" customWidth="1"/>
    <col min="2" max="2" width="91.625" style="78" customWidth="1"/>
    <col min="3" max="3" width="21.625" style="79" customWidth="1"/>
    <col min="4" max="4" width="9.00390625" style="1" customWidth="1"/>
    <col min="5" max="16384" width="9.375" style="1" customWidth="1"/>
  </cols>
  <sheetData>
    <row r="1" spans="1:3" ht="15.75" customHeight="1">
      <c r="A1" s="146" t="s">
        <v>0</v>
      </c>
      <c r="B1" s="146"/>
      <c r="C1" s="146"/>
    </row>
    <row r="2" spans="1:3" ht="15.75" customHeight="1" thickBot="1">
      <c r="A2" s="145" t="s">
        <v>1</v>
      </c>
      <c r="B2" s="145"/>
      <c r="C2" s="2" t="s">
        <v>2</v>
      </c>
    </row>
    <row r="3" spans="1:3" ht="37.5" customHeight="1" thickBot="1">
      <c r="A3" s="3" t="s">
        <v>3</v>
      </c>
      <c r="B3" s="4" t="s">
        <v>4</v>
      </c>
      <c r="C3" s="5" t="s">
        <v>5</v>
      </c>
    </row>
    <row r="4" spans="1:3" s="9" customFormat="1" ht="12" customHeight="1" thickBot="1">
      <c r="A4" s="6">
        <v>1</v>
      </c>
      <c r="B4" s="7">
        <v>2</v>
      </c>
      <c r="C4" s="8">
        <v>3</v>
      </c>
    </row>
    <row r="5" spans="1:3" s="13" customFormat="1" ht="12" customHeight="1" thickBot="1">
      <c r="A5" s="10" t="s">
        <v>6</v>
      </c>
      <c r="B5" s="11" t="s">
        <v>7</v>
      </c>
      <c r="C5" s="12">
        <f>+C6+C7+C8+C9+C10+C11</f>
        <v>951362</v>
      </c>
    </row>
    <row r="6" spans="1:3" s="13" customFormat="1" ht="12" customHeight="1">
      <c r="A6" s="14" t="s">
        <v>8</v>
      </c>
      <c r="B6" s="15" t="s">
        <v>9</v>
      </c>
      <c r="C6" s="16">
        <v>253915</v>
      </c>
    </row>
    <row r="7" spans="1:3" s="13" customFormat="1" ht="12" customHeight="1">
      <c r="A7" s="17" t="s">
        <v>10</v>
      </c>
      <c r="B7" s="18" t="s">
        <v>11</v>
      </c>
      <c r="C7" s="19">
        <v>192207</v>
      </c>
    </row>
    <row r="8" spans="1:3" s="13" customFormat="1" ht="12" customHeight="1">
      <c r="A8" s="17" t="s">
        <v>12</v>
      </c>
      <c r="B8" s="18" t="s">
        <v>13</v>
      </c>
      <c r="C8" s="19">
        <v>481287</v>
      </c>
    </row>
    <row r="9" spans="1:3" s="13" customFormat="1" ht="12" customHeight="1">
      <c r="A9" s="17" t="s">
        <v>14</v>
      </c>
      <c r="B9" s="18" t="s">
        <v>15</v>
      </c>
      <c r="C9" s="19">
        <v>23953</v>
      </c>
    </row>
    <row r="10" spans="1:3" s="13" customFormat="1" ht="12" customHeight="1">
      <c r="A10" s="17" t="s">
        <v>16</v>
      </c>
      <c r="B10" s="18" t="s">
        <v>17</v>
      </c>
      <c r="C10" s="19"/>
    </row>
    <row r="11" spans="1:3" s="13" customFormat="1" ht="12" customHeight="1" thickBot="1">
      <c r="A11" s="20" t="s">
        <v>18</v>
      </c>
      <c r="B11" s="21" t="s">
        <v>19</v>
      </c>
      <c r="C11" s="19"/>
    </row>
    <row r="12" spans="1:3" s="13" customFormat="1" ht="12" customHeight="1" thickBot="1">
      <c r="A12" s="10" t="s">
        <v>20</v>
      </c>
      <c r="B12" s="22" t="s">
        <v>21</v>
      </c>
      <c r="C12" s="12">
        <f>+C13+C14+C15+C16+C17</f>
        <v>410585</v>
      </c>
    </row>
    <row r="13" spans="1:3" s="13" customFormat="1" ht="12" customHeight="1">
      <c r="A13" s="14" t="s">
        <v>22</v>
      </c>
      <c r="B13" s="15" t="s">
        <v>23</v>
      </c>
      <c r="C13" s="16"/>
    </row>
    <row r="14" spans="1:3" s="13" customFormat="1" ht="12" customHeight="1">
      <c r="A14" s="17" t="s">
        <v>24</v>
      </c>
      <c r="B14" s="18" t="s">
        <v>25</v>
      </c>
      <c r="C14" s="19"/>
    </row>
    <row r="15" spans="1:3" s="13" customFormat="1" ht="12" customHeight="1">
      <c r="A15" s="17" t="s">
        <v>26</v>
      </c>
      <c r="B15" s="18" t="s">
        <v>27</v>
      </c>
      <c r="C15" s="19"/>
    </row>
    <row r="16" spans="1:3" s="13" customFormat="1" ht="12" customHeight="1">
      <c r="A16" s="17" t="s">
        <v>28</v>
      </c>
      <c r="B16" s="18" t="s">
        <v>29</v>
      </c>
      <c r="C16" s="19"/>
    </row>
    <row r="17" spans="1:3" s="13" customFormat="1" ht="12" customHeight="1">
      <c r="A17" s="17" t="s">
        <v>30</v>
      </c>
      <c r="B17" s="18" t="s">
        <v>31</v>
      </c>
      <c r="C17" s="19">
        <v>410585</v>
      </c>
    </row>
    <row r="18" spans="1:3" s="13" customFormat="1" ht="12" customHeight="1" thickBot="1">
      <c r="A18" s="20" t="s">
        <v>32</v>
      </c>
      <c r="B18" s="21" t="s">
        <v>33</v>
      </c>
      <c r="C18" s="23">
        <v>72423</v>
      </c>
    </row>
    <row r="19" spans="1:3" s="13" customFormat="1" ht="12" customHeight="1" thickBot="1">
      <c r="A19" s="10" t="s">
        <v>34</v>
      </c>
      <c r="B19" s="11" t="s">
        <v>35</v>
      </c>
      <c r="C19" s="12">
        <f>+C20+C21+C22+C23+C24</f>
        <v>111792</v>
      </c>
    </row>
    <row r="20" spans="1:3" s="13" customFormat="1" ht="12" customHeight="1">
      <c r="A20" s="14" t="s">
        <v>36</v>
      </c>
      <c r="B20" s="15" t="s">
        <v>37</v>
      </c>
      <c r="C20" s="16"/>
    </row>
    <row r="21" spans="1:3" s="13" customFormat="1" ht="12" customHeight="1">
      <c r="A21" s="17" t="s">
        <v>38</v>
      </c>
      <c r="B21" s="18" t="s">
        <v>39</v>
      </c>
      <c r="C21" s="19"/>
    </row>
    <row r="22" spans="1:3" s="13" customFormat="1" ht="12" customHeight="1">
      <c r="A22" s="17" t="s">
        <v>40</v>
      </c>
      <c r="B22" s="18" t="s">
        <v>41</v>
      </c>
      <c r="C22" s="19"/>
    </row>
    <row r="23" spans="1:3" s="13" customFormat="1" ht="12" customHeight="1">
      <c r="A23" s="17" t="s">
        <v>42</v>
      </c>
      <c r="B23" s="18" t="s">
        <v>43</v>
      </c>
      <c r="C23" s="19"/>
    </row>
    <row r="24" spans="1:3" s="13" customFormat="1" ht="12" customHeight="1">
      <c r="A24" s="17" t="s">
        <v>44</v>
      </c>
      <c r="B24" s="18" t="s">
        <v>45</v>
      </c>
      <c r="C24" s="19">
        <v>111792</v>
      </c>
    </row>
    <row r="25" spans="1:3" s="13" customFormat="1" ht="12" customHeight="1" thickBot="1">
      <c r="A25" s="20" t="s">
        <v>46</v>
      </c>
      <c r="B25" s="21" t="s">
        <v>47</v>
      </c>
      <c r="C25" s="23">
        <v>111792</v>
      </c>
    </row>
    <row r="26" spans="1:3" s="13" customFormat="1" ht="12" customHeight="1" thickBot="1">
      <c r="A26" s="10" t="s">
        <v>48</v>
      </c>
      <c r="B26" s="11" t="s">
        <v>49</v>
      </c>
      <c r="C26" s="24">
        <f>+C27+C30+C31+C32</f>
        <v>326677</v>
      </c>
    </row>
    <row r="27" spans="1:3" s="13" customFormat="1" ht="12" customHeight="1">
      <c r="A27" s="14" t="s">
        <v>50</v>
      </c>
      <c r="B27" s="15" t="s">
        <v>51</v>
      </c>
      <c r="C27" s="25">
        <f>+C28+C29</f>
        <v>291170</v>
      </c>
    </row>
    <row r="28" spans="1:3" s="13" customFormat="1" ht="12" customHeight="1">
      <c r="A28" s="17" t="s">
        <v>52</v>
      </c>
      <c r="B28" s="18" t="s">
        <v>53</v>
      </c>
      <c r="C28" s="19">
        <v>128000</v>
      </c>
    </row>
    <row r="29" spans="1:3" s="13" customFormat="1" ht="12" customHeight="1">
      <c r="A29" s="17" t="s">
        <v>54</v>
      </c>
      <c r="B29" s="18" t="s">
        <v>55</v>
      </c>
      <c r="C29" s="19">
        <v>163170</v>
      </c>
    </row>
    <row r="30" spans="1:3" s="13" customFormat="1" ht="12" customHeight="1">
      <c r="A30" s="17" t="s">
        <v>56</v>
      </c>
      <c r="B30" s="18" t="s">
        <v>57</v>
      </c>
      <c r="C30" s="19">
        <v>25507</v>
      </c>
    </row>
    <row r="31" spans="1:3" s="13" customFormat="1" ht="12" customHeight="1">
      <c r="A31" s="17" t="s">
        <v>58</v>
      </c>
      <c r="B31" s="18" t="s">
        <v>59</v>
      </c>
      <c r="C31" s="19">
        <v>3500</v>
      </c>
    </row>
    <row r="32" spans="1:3" s="13" customFormat="1" ht="12" customHeight="1" thickBot="1">
      <c r="A32" s="20" t="s">
        <v>60</v>
      </c>
      <c r="B32" s="21" t="s">
        <v>61</v>
      </c>
      <c r="C32" s="23">
        <v>6500</v>
      </c>
    </row>
    <row r="33" spans="1:3" s="13" customFormat="1" ht="12" customHeight="1" thickBot="1">
      <c r="A33" s="10" t="s">
        <v>62</v>
      </c>
      <c r="B33" s="11" t="s">
        <v>63</v>
      </c>
      <c r="C33" s="12">
        <f>SUM(C34:C43)</f>
        <v>395882</v>
      </c>
    </row>
    <row r="34" spans="1:3" s="13" customFormat="1" ht="12" customHeight="1">
      <c r="A34" s="14" t="s">
        <v>64</v>
      </c>
      <c r="B34" s="15" t="s">
        <v>65</v>
      </c>
      <c r="C34" s="16">
        <v>13356</v>
      </c>
    </row>
    <row r="35" spans="1:3" s="13" customFormat="1" ht="12" customHeight="1">
      <c r="A35" s="17" t="s">
        <v>66</v>
      </c>
      <c r="B35" s="18" t="s">
        <v>67</v>
      </c>
      <c r="C35" s="19">
        <v>60589</v>
      </c>
    </row>
    <row r="36" spans="1:3" s="13" customFormat="1" ht="12" customHeight="1">
      <c r="A36" s="17" t="s">
        <v>68</v>
      </c>
      <c r="B36" s="18" t="s">
        <v>69</v>
      </c>
      <c r="C36" s="19">
        <v>59022</v>
      </c>
    </row>
    <row r="37" spans="1:3" s="13" customFormat="1" ht="12" customHeight="1">
      <c r="A37" s="17" t="s">
        <v>70</v>
      </c>
      <c r="B37" s="18" t="s">
        <v>71</v>
      </c>
      <c r="C37" s="19">
        <v>29397</v>
      </c>
    </row>
    <row r="38" spans="1:3" s="13" customFormat="1" ht="12" customHeight="1">
      <c r="A38" s="17" t="s">
        <v>72</v>
      </c>
      <c r="B38" s="18" t="s">
        <v>73</v>
      </c>
      <c r="C38" s="19">
        <v>174470</v>
      </c>
    </row>
    <row r="39" spans="1:3" s="13" customFormat="1" ht="12" customHeight="1">
      <c r="A39" s="17" t="s">
        <v>74</v>
      </c>
      <c r="B39" s="18" t="s">
        <v>75</v>
      </c>
      <c r="C39" s="19">
        <v>34253</v>
      </c>
    </row>
    <row r="40" spans="1:3" s="13" customFormat="1" ht="12" customHeight="1">
      <c r="A40" s="17" t="s">
        <v>76</v>
      </c>
      <c r="B40" s="18" t="s">
        <v>77</v>
      </c>
      <c r="C40" s="19">
        <v>24425</v>
      </c>
    </row>
    <row r="41" spans="1:3" s="13" customFormat="1" ht="12" customHeight="1">
      <c r="A41" s="17" t="s">
        <v>78</v>
      </c>
      <c r="B41" s="18" t="s">
        <v>79</v>
      </c>
      <c r="C41" s="19">
        <v>90</v>
      </c>
    </row>
    <row r="42" spans="1:3" s="13" customFormat="1" ht="12" customHeight="1">
      <c r="A42" s="17" t="s">
        <v>80</v>
      </c>
      <c r="B42" s="18" t="s">
        <v>81</v>
      </c>
      <c r="C42" s="26"/>
    </row>
    <row r="43" spans="1:3" s="13" customFormat="1" ht="12" customHeight="1" thickBot="1">
      <c r="A43" s="20" t="s">
        <v>82</v>
      </c>
      <c r="B43" s="21" t="s">
        <v>83</v>
      </c>
      <c r="C43" s="27">
        <v>280</v>
      </c>
    </row>
    <row r="44" spans="1:3" s="13" customFormat="1" ht="12" customHeight="1" thickBot="1">
      <c r="A44" s="10" t="s">
        <v>84</v>
      </c>
      <c r="B44" s="11" t="s">
        <v>85</v>
      </c>
      <c r="C44" s="12">
        <f>SUM(C45:C49)</f>
        <v>18048</v>
      </c>
    </row>
    <row r="45" spans="1:3" s="13" customFormat="1" ht="12" customHeight="1">
      <c r="A45" s="14" t="s">
        <v>86</v>
      </c>
      <c r="B45" s="15" t="s">
        <v>87</v>
      </c>
      <c r="C45" s="28"/>
    </row>
    <row r="46" spans="1:3" s="13" customFormat="1" ht="12" customHeight="1">
      <c r="A46" s="17" t="s">
        <v>88</v>
      </c>
      <c r="B46" s="18" t="s">
        <v>89</v>
      </c>
      <c r="C46" s="26">
        <v>18048</v>
      </c>
    </row>
    <row r="47" spans="1:3" s="13" customFormat="1" ht="12" customHeight="1">
      <c r="A47" s="17" t="s">
        <v>90</v>
      </c>
      <c r="B47" s="18" t="s">
        <v>91</v>
      </c>
      <c r="C47" s="26"/>
    </row>
    <row r="48" spans="1:3" s="13" customFormat="1" ht="12" customHeight="1">
      <c r="A48" s="17" t="s">
        <v>92</v>
      </c>
      <c r="B48" s="18" t="s">
        <v>93</v>
      </c>
      <c r="C48" s="26"/>
    </row>
    <row r="49" spans="1:3" s="13" customFormat="1" ht="12" customHeight="1" thickBot="1">
      <c r="A49" s="20" t="s">
        <v>94</v>
      </c>
      <c r="B49" s="21" t="s">
        <v>95</v>
      </c>
      <c r="C49" s="27"/>
    </row>
    <row r="50" spans="1:3" s="13" customFormat="1" ht="12" customHeight="1" thickBot="1">
      <c r="A50" s="10" t="s">
        <v>96</v>
      </c>
      <c r="B50" s="11" t="s">
        <v>97</v>
      </c>
      <c r="C50" s="12">
        <f>SUM(C51:C53)</f>
        <v>81437</v>
      </c>
    </row>
    <row r="51" spans="1:3" s="13" customFormat="1" ht="12" customHeight="1">
      <c r="A51" s="14" t="s">
        <v>98</v>
      </c>
      <c r="B51" s="15" t="s">
        <v>99</v>
      </c>
      <c r="C51" s="16"/>
    </row>
    <row r="52" spans="1:3" s="13" customFormat="1" ht="12" customHeight="1">
      <c r="A52" s="17" t="s">
        <v>100</v>
      </c>
      <c r="B52" s="18" t="s">
        <v>101</v>
      </c>
      <c r="C52" s="19"/>
    </row>
    <row r="53" spans="1:3" s="13" customFormat="1" ht="12" customHeight="1">
      <c r="A53" s="17" t="s">
        <v>102</v>
      </c>
      <c r="B53" s="18" t="s">
        <v>103</v>
      </c>
      <c r="C53" s="19">
        <v>81437</v>
      </c>
    </row>
    <row r="54" spans="1:3" s="13" customFormat="1" ht="12" customHeight="1" thickBot="1">
      <c r="A54" s="20" t="s">
        <v>104</v>
      </c>
      <c r="B54" s="21" t="s">
        <v>105</v>
      </c>
      <c r="C54" s="23"/>
    </row>
    <row r="55" spans="1:3" s="13" customFormat="1" ht="12" customHeight="1" thickBot="1">
      <c r="A55" s="10" t="s">
        <v>106</v>
      </c>
      <c r="B55" s="22" t="s">
        <v>107</v>
      </c>
      <c r="C55" s="12">
        <f>SUM(C56:C58)</f>
        <v>12328</v>
      </c>
    </row>
    <row r="56" spans="1:3" s="13" customFormat="1" ht="12" customHeight="1">
      <c r="A56" s="14" t="s">
        <v>108</v>
      </c>
      <c r="B56" s="15" t="s">
        <v>109</v>
      </c>
      <c r="C56" s="26"/>
    </row>
    <row r="57" spans="1:3" s="13" customFormat="1" ht="12" customHeight="1">
      <c r="A57" s="17" t="s">
        <v>110</v>
      </c>
      <c r="B57" s="18" t="s">
        <v>111</v>
      </c>
      <c r="C57" s="26"/>
    </row>
    <row r="58" spans="1:3" s="13" customFormat="1" ht="12" customHeight="1">
      <c r="A58" s="17" t="s">
        <v>112</v>
      </c>
      <c r="B58" s="18" t="s">
        <v>113</v>
      </c>
      <c r="C58" s="26">
        <v>12328</v>
      </c>
    </row>
    <row r="59" spans="1:3" s="13" customFormat="1" ht="12" customHeight="1" thickBot="1">
      <c r="A59" s="20" t="s">
        <v>114</v>
      </c>
      <c r="B59" s="21" t="s">
        <v>115</v>
      </c>
      <c r="C59" s="26"/>
    </row>
    <row r="60" spans="1:3" s="13" customFormat="1" ht="12" customHeight="1" thickBot="1">
      <c r="A60" s="10" t="s">
        <v>116</v>
      </c>
      <c r="B60" s="11" t="s">
        <v>117</v>
      </c>
      <c r="C60" s="24">
        <f>+C5+C12+C19+C26+C33+C44+C50+C55</f>
        <v>2308111</v>
      </c>
    </row>
    <row r="61" spans="1:3" s="13" customFormat="1" ht="12" customHeight="1" thickBot="1">
      <c r="A61" s="29" t="s">
        <v>118</v>
      </c>
      <c r="B61" s="22" t="s">
        <v>119</v>
      </c>
      <c r="C61" s="12">
        <f>SUM(C62:C64)</f>
        <v>115003</v>
      </c>
    </row>
    <row r="62" spans="1:3" s="13" customFormat="1" ht="12" customHeight="1">
      <c r="A62" s="14" t="s">
        <v>120</v>
      </c>
      <c r="B62" s="15" t="s">
        <v>121</v>
      </c>
      <c r="C62" s="26">
        <v>16367</v>
      </c>
    </row>
    <row r="63" spans="1:3" s="13" customFormat="1" ht="12" customHeight="1">
      <c r="A63" s="17" t="s">
        <v>122</v>
      </c>
      <c r="B63" s="18" t="s">
        <v>123</v>
      </c>
      <c r="C63" s="26">
        <v>75000</v>
      </c>
    </row>
    <row r="64" spans="1:3" s="13" customFormat="1" ht="12" customHeight="1" thickBot="1">
      <c r="A64" s="20" t="s">
        <v>124</v>
      </c>
      <c r="B64" s="30" t="s">
        <v>125</v>
      </c>
      <c r="C64" s="26">
        <v>23636</v>
      </c>
    </row>
    <row r="65" spans="1:3" s="13" customFormat="1" ht="12" customHeight="1" thickBot="1">
      <c r="A65" s="29" t="s">
        <v>126</v>
      </c>
      <c r="B65" s="22" t="s">
        <v>127</v>
      </c>
      <c r="C65" s="12">
        <f>SUM(C66:C69)</f>
        <v>0</v>
      </c>
    </row>
    <row r="66" spans="1:3" s="13" customFormat="1" ht="12" customHeight="1">
      <c r="A66" s="14" t="s">
        <v>128</v>
      </c>
      <c r="B66" s="15" t="s">
        <v>129</v>
      </c>
      <c r="C66" s="26"/>
    </row>
    <row r="67" spans="1:3" s="13" customFormat="1" ht="12" customHeight="1">
      <c r="A67" s="17" t="s">
        <v>130</v>
      </c>
      <c r="B67" s="18" t="s">
        <v>131</v>
      </c>
      <c r="C67" s="26"/>
    </row>
    <row r="68" spans="1:3" s="13" customFormat="1" ht="12" customHeight="1">
      <c r="A68" s="17" t="s">
        <v>132</v>
      </c>
      <c r="B68" s="18" t="s">
        <v>133</v>
      </c>
      <c r="C68" s="26"/>
    </row>
    <row r="69" spans="1:3" s="13" customFormat="1" ht="12" customHeight="1" thickBot="1">
      <c r="A69" s="20" t="s">
        <v>134</v>
      </c>
      <c r="B69" s="21" t="s">
        <v>135</v>
      </c>
      <c r="C69" s="26"/>
    </row>
    <row r="70" spans="1:3" s="13" customFormat="1" ht="12" customHeight="1" thickBot="1">
      <c r="A70" s="29" t="s">
        <v>136</v>
      </c>
      <c r="B70" s="22" t="s">
        <v>137</v>
      </c>
      <c r="C70" s="12">
        <f>SUM(C71:C72)</f>
        <v>258901</v>
      </c>
    </row>
    <row r="71" spans="1:3" s="13" customFormat="1" ht="12" customHeight="1">
      <c r="A71" s="14" t="s">
        <v>138</v>
      </c>
      <c r="B71" s="15" t="s">
        <v>139</v>
      </c>
      <c r="C71" s="26">
        <v>258901</v>
      </c>
    </row>
    <row r="72" spans="1:3" s="13" customFormat="1" ht="12" customHeight="1" thickBot="1">
      <c r="A72" s="20" t="s">
        <v>140</v>
      </c>
      <c r="B72" s="21" t="s">
        <v>141</v>
      </c>
      <c r="C72" s="26"/>
    </row>
    <row r="73" spans="1:3" s="13" customFormat="1" ht="12" customHeight="1" thickBot="1">
      <c r="A73" s="29" t="s">
        <v>142</v>
      </c>
      <c r="B73" s="22" t="s">
        <v>143</v>
      </c>
      <c r="C73" s="12">
        <f>SUM(C74:C76)</f>
        <v>0</v>
      </c>
    </row>
    <row r="74" spans="1:3" s="13" customFormat="1" ht="12" customHeight="1">
      <c r="A74" s="14" t="s">
        <v>144</v>
      </c>
      <c r="B74" s="15" t="s">
        <v>145</v>
      </c>
      <c r="C74" s="26"/>
    </row>
    <row r="75" spans="1:3" s="13" customFormat="1" ht="12" customHeight="1">
      <c r="A75" s="17" t="s">
        <v>146</v>
      </c>
      <c r="B75" s="18" t="s">
        <v>147</v>
      </c>
      <c r="C75" s="26"/>
    </row>
    <row r="76" spans="1:3" s="13" customFormat="1" ht="12" customHeight="1" thickBot="1">
      <c r="A76" s="20" t="s">
        <v>148</v>
      </c>
      <c r="B76" s="21" t="s">
        <v>149</v>
      </c>
      <c r="C76" s="26"/>
    </row>
    <row r="77" spans="1:3" s="13" customFormat="1" ht="12" customHeight="1" thickBot="1">
      <c r="A77" s="29" t="s">
        <v>150</v>
      </c>
      <c r="B77" s="22" t="s">
        <v>151</v>
      </c>
      <c r="C77" s="12">
        <f>SUM(C78:C81)</f>
        <v>0</v>
      </c>
    </row>
    <row r="78" spans="1:3" s="13" customFormat="1" ht="12" customHeight="1">
      <c r="A78" s="31" t="s">
        <v>152</v>
      </c>
      <c r="B78" s="15" t="s">
        <v>153</v>
      </c>
      <c r="C78" s="26"/>
    </row>
    <row r="79" spans="1:3" s="13" customFormat="1" ht="12" customHeight="1">
      <c r="A79" s="32" t="s">
        <v>154</v>
      </c>
      <c r="B79" s="18" t="s">
        <v>155</v>
      </c>
      <c r="C79" s="26"/>
    </row>
    <row r="80" spans="1:3" s="13" customFormat="1" ht="12" customHeight="1">
      <c r="A80" s="32" t="s">
        <v>156</v>
      </c>
      <c r="B80" s="18" t="s">
        <v>157</v>
      </c>
      <c r="C80" s="26"/>
    </row>
    <row r="81" spans="1:3" s="13" customFormat="1" ht="12" customHeight="1" thickBot="1">
      <c r="A81" s="33" t="s">
        <v>158</v>
      </c>
      <c r="B81" s="21" t="s">
        <v>159</v>
      </c>
      <c r="C81" s="26"/>
    </row>
    <row r="82" spans="1:3" s="13" customFormat="1" ht="13.5" customHeight="1" thickBot="1">
      <c r="A82" s="29" t="s">
        <v>160</v>
      </c>
      <c r="B82" s="22" t="s">
        <v>161</v>
      </c>
      <c r="C82" s="34"/>
    </row>
    <row r="83" spans="1:3" s="13" customFormat="1" ht="15.75" customHeight="1" thickBot="1">
      <c r="A83" s="29" t="s">
        <v>162</v>
      </c>
      <c r="B83" s="35" t="s">
        <v>163</v>
      </c>
      <c r="C83" s="24">
        <f>+C61+C65+C70+C73+C77+C82</f>
        <v>373904</v>
      </c>
    </row>
    <row r="84" spans="1:3" s="13" customFormat="1" ht="16.5" customHeight="1" thickBot="1">
      <c r="A84" s="36" t="s">
        <v>164</v>
      </c>
      <c r="B84" s="37" t="s">
        <v>165</v>
      </c>
      <c r="C84" s="24">
        <f>+C60+C83</f>
        <v>2682015</v>
      </c>
    </row>
    <row r="85" spans="1:3" s="13" customFormat="1" ht="83.25" customHeight="1">
      <c r="A85" s="38"/>
      <c r="B85" s="39"/>
      <c r="C85" s="40"/>
    </row>
    <row r="86" spans="1:3" ht="16.5" customHeight="1">
      <c r="A86" s="146" t="s">
        <v>166</v>
      </c>
      <c r="B86" s="146"/>
      <c r="C86" s="146"/>
    </row>
    <row r="87" spans="1:3" s="42" customFormat="1" ht="16.5" customHeight="1" thickBot="1">
      <c r="A87" s="147" t="s">
        <v>167</v>
      </c>
      <c r="B87" s="147"/>
      <c r="C87" s="41" t="s">
        <v>2</v>
      </c>
    </row>
    <row r="88" spans="1:3" ht="37.5" customHeight="1" thickBot="1">
      <c r="A88" s="3" t="s">
        <v>3</v>
      </c>
      <c r="B88" s="4" t="s">
        <v>168</v>
      </c>
      <c r="C88" s="5" t="s">
        <v>5</v>
      </c>
    </row>
    <row r="89" spans="1:3" s="9" customFormat="1" ht="12" customHeight="1" thickBot="1">
      <c r="A89" s="43">
        <v>1</v>
      </c>
      <c r="B89" s="44">
        <v>2</v>
      </c>
      <c r="C89" s="45">
        <v>3</v>
      </c>
    </row>
    <row r="90" spans="1:3" ht="12" customHeight="1" thickBot="1">
      <c r="A90" s="46" t="s">
        <v>6</v>
      </c>
      <c r="B90" s="47" t="s">
        <v>244</v>
      </c>
      <c r="C90" s="48">
        <f>SUM(C91:C95)</f>
        <v>2282409</v>
      </c>
    </row>
    <row r="91" spans="1:3" ht="12" customHeight="1">
      <c r="A91" s="49" t="s">
        <v>8</v>
      </c>
      <c r="B91" s="50" t="s">
        <v>169</v>
      </c>
      <c r="C91" s="51">
        <v>830905</v>
      </c>
    </row>
    <row r="92" spans="1:3" ht="12" customHeight="1">
      <c r="A92" s="17" t="s">
        <v>10</v>
      </c>
      <c r="B92" s="52" t="s">
        <v>170</v>
      </c>
      <c r="C92" s="19">
        <v>208534</v>
      </c>
    </row>
    <row r="93" spans="1:3" ht="12" customHeight="1">
      <c r="A93" s="17" t="s">
        <v>12</v>
      </c>
      <c r="B93" s="52" t="s">
        <v>171</v>
      </c>
      <c r="C93" s="23">
        <v>845065</v>
      </c>
    </row>
    <row r="94" spans="1:3" ht="12" customHeight="1">
      <c r="A94" s="17" t="s">
        <v>14</v>
      </c>
      <c r="B94" s="53" t="s">
        <v>172</v>
      </c>
      <c r="C94" s="23">
        <v>265500</v>
      </c>
    </row>
    <row r="95" spans="1:3" ht="12" customHeight="1">
      <c r="A95" s="17" t="s">
        <v>173</v>
      </c>
      <c r="B95" s="54" t="s">
        <v>174</v>
      </c>
      <c r="C95" s="23">
        <v>132405</v>
      </c>
    </row>
    <row r="96" spans="1:3" ht="12" customHeight="1">
      <c r="A96" s="17" t="s">
        <v>18</v>
      </c>
      <c r="B96" s="52" t="s">
        <v>175</v>
      </c>
      <c r="C96" s="23"/>
    </row>
    <row r="97" spans="1:3" ht="12" customHeight="1">
      <c r="A97" s="17" t="s">
        <v>176</v>
      </c>
      <c r="B97" s="55" t="s">
        <v>177</v>
      </c>
      <c r="C97" s="23"/>
    </row>
    <row r="98" spans="1:3" ht="12" customHeight="1">
      <c r="A98" s="17" t="s">
        <v>178</v>
      </c>
      <c r="B98" s="56" t="s">
        <v>179</v>
      </c>
      <c r="C98" s="23"/>
    </row>
    <row r="99" spans="1:3" ht="12" customHeight="1">
      <c r="A99" s="17" t="s">
        <v>180</v>
      </c>
      <c r="B99" s="56" t="s">
        <v>181</v>
      </c>
      <c r="C99" s="23"/>
    </row>
    <row r="100" spans="1:3" ht="12" customHeight="1">
      <c r="A100" s="17" t="s">
        <v>182</v>
      </c>
      <c r="B100" s="55" t="s">
        <v>183</v>
      </c>
      <c r="C100" s="23"/>
    </row>
    <row r="101" spans="1:3" ht="12" customHeight="1">
      <c r="A101" s="17" t="s">
        <v>184</v>
      </c>
      <c r="B101" s="55" t="s">
        <v>185</v>
      </c>
      <c r="C101" s="23"/>
    </row>
    <row r="102" spans="1:3" ht="12" customHeight="1">
      <c r="A102" s="17" t="s">
        <v>186</v>
      </c>
      <c r="B102" s="56" t="s">
        <v>187</v>
      </c>
      <c r="C102" s="23"/>
    </row>
    <row r="103" spans="1:3" ht="12" customHeight="1">
      <c r="A103" s="57" t="s">
        <v>188</v>
      </c>
      <c r="B103" s="58" t="s">
        <v>189</v>
      </c>
      <c r="C103" s="23"/>
    </row>
    <row r="104" spans="1:3" ht="12" customHeight="1">
      <c r="A104" s="17" t="s">
        <v>190</v>
      </c>
      <c r="B104" s="58" t="s">
        <v>191</v>
      </c>
      <c r="C104" s="23"/>
    </row>
    <row r="105" spans="1:3" ht="12" customHeight="1" thickBot="1">
      <c r="A105" s="59" t="s">
        <v>192</v>
      </c>
      <c r="B105" s="60" t="s">
        <v>193</v>
      </c>
      <c r="C105" s="61">
        <v>28365</v>
      </c>
    </row>
    <row r="106" spans="1:3" ht="12" customHeight="1" thickBot="1">
      <c r="A106" s="10" t="s">
        <v>20</v>
      </c>
      <c r="B106" s="62" t="s">
        <v>245</v>
      </c>
      <c r="C106" s="12">
        <f>+C107+C109+C111</f>
        <v>185445</v>
      </c>
    </row>
    <row r="107" spans="1:3" ht="12" customHeight="1">
      <c r="A107" s="14" t="s">
        <v>22</v>
      </c>
      <c r="B107" s="52" t="s">
        <v>194</v>
      </c>
      <c r="C107" s="16">
        <v>166118</v>
      </c>
    </row>
    <row r="108" spans="1:3" ht="12" customHeight="1">
      <c r="A108" s="14" t="s">
        <v>24</v>
      </c>
      <c r="B108" s="63" t="s">
        <v>195</v>
      </c>
      <c r="C108" s="16">
        <v>123861</v>
      </c>
    </row>
    <row r="109" spans="1:3" ht="12" customHeight="1">
      <c r="A109" s="14" t="s">
        <v>26</v>
      </c>
      <c r="B109" s="63" t="s">
        <v>196</v>
      </c>
      <c r="C109" s="19">
        <v>6639</v>
      </c>
    </row>
    <row r="110" spans="1:3" ht="12" customHeight="1">
      <c r="A110" s="14" t="s">
        <v>28</v>
      </c>
      <c r="B110" s="63" t="s">
        <v>197</v>
      </c>
      <c r="C110" s="64"/>
    </row>
    <row r="111" spans="1:3" ht="12" customHeight="1">
      <c r="A111" s="14" t="s">
        <v>30</v>
      </c>
      <c r="B111" s="65" t="s">
        <v>198</v>
      </c>
      <c r="C111" s="64">
        <v>12688</v>
      </c>
    </row>
    <row r="112" spans="1:3" ht="12" customHeight="1">
      <c r="A112" s="14" t="s">
        <v>32</v>
      </c>
      <c r="B112" s="66" t="s">
        <v>199</v>
      </c>
      <c r="C112" s="64"/>
    </row>
    <row r="113" spans="1:3" ht="12" customHeight="1">
      <c r="A113" s="14" t="s">
        <v>200</v>
      </c>
      <c r="B113" s="67" t="s">
        <v>201</v>
      </c>
      <c r="C113" s="64"/>
    </row>
    <row r="114" spans="1:3" ht="15.75">
      <c r="A114" s="14" t="s">
        <v>202</v>
      </c>
      <c r="B114" s="56" t="s">
        <v>181</v>
      </c>
      <c r="C114" s="64"/>
    </row>
    <row r="115" spans="1:3" ht="12" customHeight="1">
      <c r="A115" s="14" t="s">
        <v>203</v>
      </c>
      <c r="B115" s="56" t="s">
        <v>204</v>
      </c>
      <c r="C115" s="64"/>
    </row>
    <row r="116" spans="1:3" ht="12" customHeight="1">
      <c r="A116" s="14" t="s">
        <v>205</v>
      </c>
      <c r="B116" s="56" t="s">
        <v>206</v>
      </c>
      <c r="C116" s="64"/>
    </row>
    <row r="117" spans="1:3" ht="12" customHeight="1">
      <c r="A117" s="14" t="s">
        <v>207</v>
      </c>
      <c r="B117" s="56" t="s">
        <v>187</v>
      </c>
      <c r="C117" s="64"/>
    </row>
    <row r="118" spans="1:3" ht="12" customHeight="1">
      <c r="A118" s="14" t="s">
        <v>208</v>
      </c>
      <c r="B118" s="56" t="s">
        <v>209</v>
      </c>
      <c r="C118" s="64"/>
    </row>
    <row r="119" spans="1:3" ht="16.5" thickBot="1">
      <c r="A119" s="57" t="s">
        <v>210</v>
      </c>
      <c r="B119" s="56" t="s">
        <v>211</v>
      </c>
      <c r="C119" s="68">
        <v>12178</v>
      </c>
    </row>
    <row r="120" spans="1:3" ht="12" customHeight="1" thickBot="1">
      <c r="A120" s="10" t="s">
        <v>34</v>
      </c>
      <c r="B120" s="69" t="s">
        <v>212</v>
      </c>
      <c r="C120" s="12">
        <f>+C121+C122</f>
        <v>107165</v>
      </c>
    </row>
    <row r="121" spans="1:3" ht="12" customHeight="1">
      <c r="A121" s="14" t="s">
        <v>36</v>
      </c>
      <c r="B121" s="70" t="s">
        <v>213</v>
      </c>
      <c r="C121" s="16">
        <v>40000</v>
      </c>
    </row>
    <row r="122" spans="1:3" ht="12" customHeight="1" thickBot="1">
      <c r="A122" s="20" t="s">
        <v>38</v>
      </c>
      <c r="B122" s="63" t="s">
        <v>214</v>
      </c>
      <c r="C122" s="23">
        <v>67165</v>
      </c>
    </row>
    <row r="123" spans="1:3" ht="12" customHeight="1" thickBot="1">
      <c r="A123" s="10" t="s">
        <v>215</v>
      </c>
      <c r="B123" s="69" t="s">
        <v>216</v>
      </c>
      <c r="C123" s="12">
        <f>+C90+C106+C120</f>
        <v>2575019</v>
      </c>
    </row>
    <row r="124" spans="1:3" ht="12" customHeight="1" thickBot="1">
      <c r="A124" s="10" t="s">
        <v>62</v>
      </c>
      <c r="B124" s="69" t="s">
        <v>217</v>
      </c>
      <c r="C124" s="12">
        <f>+C125+C126+C127</f>
        <v>106996</v>
      </c>
    </row>
    <row r="125" spans="1:3" ht="12" customHeight="1">
      <c r="A125" s="14" t="s">
        <v>64</v>
      </c>
      <c r="B125" s="70" t="s">
        <v>218</v>
      </c>
      <c r="C125" s="64">
        <v>1996</v>
      </c>
    </row>
    <row r="126" spans="1:3" ht="12" customHeight="1">
      <c r="A126" s="14" t="s">
        <v>66</v>
      </c>
      <c r="B126" s="70" t="s">
        <v>219</v>
      </c>
      <c r="C126" s="64">
        <v>75000</v>
      </c>
    </row>
    <row r="127" spans="1:3" ht="12" customHeight="1" thickBot="1">
      <c r="A127" s="57" t="s">
        <v>68</v>
      </c>
      <c r="B127" s="71" t="s">
        <v>220</v>
      </c>
      <c r="C127" s="64">
        <v>30000</v>
      </c>
    </row>
    <row r="128" spans="1:3" ht="12" customHeight="1" thickBot="1">
      <c r="A128" s="10" t="s">
        <v>84</v>
      </c>
      <c r="B128" s="69" t="s">
        <v>221</v>
      </c>
      <c r="C128" s="12">
        <f>+C129+C130+C131+C132</f>
        <v>0</v>
      </c>
    </row>
    <row r="129" spans="1:3" ht="12" customHeight="1">
      <c r="A129" s="14" t="s">
        <v>86</v>
      </c>
      <c r="B129" s="70" t="s">
        <v>222</v>
      </c>
      <c r="C129" s="64"/>
    </row>
    <row r="130" spans="1:3" ht="12" customHeight="1">
      <c r="A130" s="14" t="s">
        <v>88</v>
      </c>
      <c r="B130" s="70" t="s">
        <v>223</v>
      </c>
      <c r="C130" s="64"/>
    </row>
    <row r="131" spans="1:3" ht="12" customHeight="1">
      <c r="A131" s="14" t="s">
        <v>90</v>
      </c>
      <c r="B131" s="70" t="s">
        <v>224</v>
      </c>
      <c r="C131" s="64"/>
    </row>
    <row r="132" spans="1:3" ht="12" customHeight="1" thickBot="1">
      <c r="A132" s="57" t="s">
        <v>92</v>
      </c>
      <c r="B132" s="71" t="s">
        <v>225</v>
      </c>
      <c r="C132" s="64"/>
    </row>
    <row r="133" spans="1:3" ht="12" customHeight="1" thickBot="1">
      <c r="A133" s="10" t="s">
        <v>226</v>
      </c>
      <c r="B133" s="69" t="s">
        <v>227</v>
      </c>
      <c r="C133" s="24">
        <f>+C134+C135+C136+C137</f>
        <v>0</v>
      </c>
    </row>
    <row r="134" spans="1:3" ht="12" customHeight="1">
      <c r="A134" s="14" t="s">
        <v>98</v>
      </c>
      <c r="B134" s="70" t="s">
        <v>228</v>
      </c>
      <c r="C134" s="64"/>
    </row>
    <row r="135" spans="1:3" ht="12" customHeight="1">
      <c r="A135" s="14" t="s">
        <v>100</v>
      </c>
      <c r="B135" s="70" t="s">
        <v>229</v>
      </c>
      <c r="C135" s="64"/>
    </row>
    <row r="136" spans="1:3" ht="12" customHeight="1">
      <c r="A136" s="14" t="s">
        <v>102</v>
      </c>
      <c r="B136" s="70" t="s">
        <v>230</v>
      </c>
      <c r="C136" s="64"/>
    </row>
    <row r="137" spans="1:3" ht="12" customHeight="1" thickBot="1">
      <c r="A137" s="57" t="s">
        <v>104</v>
      </c>
      <c r="B137" s="71" t="s">
        <v>231</v>
      </c>
      <c r="C137" s="64"/>
    </row>
    <row r="138" spans="1:3" ht="12" customHeight="1" thickBot="1">
      <c r="A138" s="10" t="s">
        <v>106</v>
      </c>
      <c r="B138" s="69" t="s">
        <v>232</v>
      </c>
      <c r="C138" s="72">
        <f>+C139+C140+C141+C142</f>
        <v>0</v>
      </c>
    </row>
    <row r="139" spans="1:3" ht="12" customHeight="1">
      <c r="A139" s="14" t="s">
        <v>108</v>
      </c>
      <c r="B139" s="70" t="s">
        <v>233</v>
      </c>
      <c r="C139" s="64"/>
    </row>
    <row r="140" spans="1:3" ht="12" customHeight="1">
      <c r="A140" s="14" t="s">
        <v>110</v>
      </c>
      <c r="B140" s="70" t="s">
        <v>234</v>
      </c>
      <c r="C140" s="64"/>
    </row>
    <row r="141" spans="1:3" ht="12" customHeight="1">
      <c r="A141" s="14" t="s">
        <v>112</v>
      </c>
      <c r="B141" s="70" t="s">
        <v>235</v>
      </c>
      <c r="C141" s="64"/>
    </row>
    <row r="142" spans="1:3" ht="12" customHeight="1" thickBot="1">
      <c r="A142" s="14" t="s">
        <v>114</v>
      </c>
      <c r="B142" s="70" t="s">
        <v>236</v>
      </c>
      <c r="C142" s="64"/>
    </row>
    <row r="143" spans="1:9" ht="15" customHeight="1" thickBot="1">
      <c r="A143" s="10" t="s">
        <v>116</v>
      </c>
      <c r="B143" s="69" t="s">
        <v>237</v>
      </c>
      <c r="C143" s="73">
        <f>+C124+C128+C133+C138</f>
        <v>106996</v>
      </c>
      <c r="F143" s="74"/>
      <c r="G143" s="75"/>
      <c r="H143" s="75"/>
      <c r="I143" s="75"/>
    </row>
    <row r="144" spans="1:3" s="13" customFormat="1" ht="12.75" customHeight="1" thickBot="1">
      <c r="A144" s="76" t="s">
        <v>238</v>
      </c>
      <c r="B144" s="77" t="s">
        <v>239</v>
      </c>
      <c r="C144" s="73">
        <f>+C123+C143</f>
        <v>2682015</v>
      </c>
    </row>
    <row r="145" ht="7.5" customHeight="1"/>
    <row r="146" spans="1:3" ht="15.75">
      <c r="A146" s="148" t="s">
        <v>240</v>
      </c>
      <c r="B146" s="148"/>
      <c r="C146" s="148"/>
    </row>
    <row r="147" spans="1:3" ht="15" customHeight="1" thickBot="1">
      <c r="A147" s="145" t="s">
        <v>241</v>
      </c>
      <c r="B147" s="145"/>
      <c r="C147" s="2" t="s">
        <v>2</v>
      </c>
    </row>
    <row r="148" spans="1:4" ht="13.5" customHeight="1" thickBot="1">
      <c r="A148" s="10">
        <v>1</v>
      </c>
      <c r="B148" s="62" t="s">
        <v>242</v>
      </c>
      <c r="C148" s="12">
        <f>+C60-C123</f>
        <v>-266908</v>
      </c>
      <c r="D148" s="80"/>
    </row>
    <row r="149" spans="1:3" ht="27.75" customHeight="1" thickBot="1">
      <c r="A149" s="10" t="s">
        <v>20</v>
      </c>
      <c r="B149" s="62" t="s">
        <v>243</v>
      </c>
      <c r="C149" s="12">
        <f>+C83-C143</f>
        <v>266908</v>
      </c>
    </row>
  </sheetData>
  <sheetProtection sheet="1"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........./... (.......) önkormányzati rendelethez</oddHeader>
  </headerFooter>
  <rowBreaks count="1" manualBreakCount="1"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4">
      <selection activeCell="G7" sqref="G7"/>
    </sheetView>
  </sheetViews>
  <sheetFormatPr defaultColWidth="9.00390625" defaultRowHeight="12.75"/>
  <cols>
    <col min="1" max="1" width="6.875" style="81" customWidth="1"/>
    <col min="2" max="2" width="55.125" style="84" customWidth="1"/>
    <col min="3" max="3" width="16.375" style="81" customWidth="1"/>
    <col min="4" max="4" width="55.125" style="81" customWidth="1"/>
    <col min="5" max="5" width="16.375" style="81" customWidth="1"/>
    <col min="6" max="6" width="4.875" style="81" customWidth="1"/>
    <col min="7" max="16384" width="9.375" style="81" customWidth="1"/>
  </cols>
  <sheetData>
    <row r="1" spans="2:6" ht="39.75" customHeight="1">
      <c r="B1" s="82" t="s">
        <v>246</v>
      </c>
      <c r="C1" s="83"/>
      <c r="D1" s="83"/>
      <c r="E1" s="83"/>
      <c r="F1" s="151" t="s">
        <v>363</v>
      </c>
    </row>
    <row r="2" spans="5:6" ht="14.25" thickBot="1">
      <c r="E2" s="85" t="s">
        <v>247</v>
      </c>
      <c r="F2" s="151"/>
    </row>
    <row r="3" spans="1:6" ht="18" customHeight="1" thickBot="1">
      <c r="A3" s="149" t="s">
        <v>3</v>
      </c>
      <c r="B3" s="86" t="s">
        <v>248</v>
      </c>
      <c r="C3" s="87"/>
      <c r="D3" s="86" t="s">
        <v>249</v>
      </c>
      <c r="E3" s="88"/>
      <c r="F3" s="151"/>
    </row>
    <row r="4" spans="1:6" s="92" customFormat="1" ht="35.25" customHeight="1" thickBot="1">
      <c r="A4" s="150"/>
      <c r="B4" s="89" t="s">
        <v>250</v>
      </c>
      <c r="C4" s="90" t="s">
        <v>5</v>
      </c>
      <c r="D4" s="89" t="s">
        <v>250</v>
      </c>
      <c r="E4" s="91" t="s">
        <v>5</v>
      </c>
      <c r="F4" s="151"/>
    </row>
    <row r="5" spans="1:6" s="97" customFormat="1" ht="12" customHeight="1" thickBot="1">
      <c r="A5" s="93">
        <v>1</v>
      </c>
      <c r="B5" s="94">
        <v>2</v>
      </c>
      <c r="C5" s="95" t="s">
        <v>34</v>
      </c>
      <c r="D5" s="94" t="s">
        <v>215</v>
      </c>
      <c r="E5" s="96" t="s">
        <v>62</v>
      </c>
      <c r="F5" s="151"/>
    </row>
    <row r="6" spans="1:6" ht="12.75" customHeight="1">
      <c r="A6" s="98" t="s">
        <v>6</v>
      </c>
      <c r="B6" s="99" t="s">
        <v>251</v>
      </c>
      <c r="C6" s="100">
        <v>951362</v>
      </c>
      <c r="D6" s="99" t="s">
        <v>252</v>
      </c>
      <c r="E6" s="101">
        <v>830905</v>
      </c>
      <c r="F6" s="151"/>
    </row>
    <row r="7" spans="1:6" ht="12.75" customHeight="1">
      <c r="A7" s="102" t="s">
        <v>20</v>
      </c>
      <c r="B7" s="103" t="s">
        <v>253</v>
      </c>
      <c r="C7" s="104">
        <v>410585</v>
      </c>
      <c r="D7" s="103" t="s">
        <v>170</v>
      </c>
      <c r="E7" s="105">
        <v>208534</v>
      </c>
      <c r="F7" s="151"/>
    </row>
    <row r="8" spans="1:6" ht="12.75" customHeight="1">
      <c r="A8" s="102" t="s">
        <v>34</v>
      </c>
      <c r="B8" s="103" t="s">
        <v>254</v>
      </c>
      <c r="C8" s="104">
        <v>72423</v>
      </c>
      <c r="D8" s="103" t="s">
        <v>255</v>
      </c>
      <c r="E8" s="105">
        <v>845065</v>
      </c>
      <c r="F8" s="151"/>
    </row>
    <row r="9" spans="1:6" ht="12.75" customHeight="1">
      <c r="A9" s="102" t="s">
        <v>215</v>
      </c>
      <c r="B9" s="103" t="s">
        <v>256</v>
      </c>
      <c r="C9" s="104">
        <v>326677</v>
      </c>
      <c r="D9" s="103" t="s">
        <v>172</v>
      </c>
      <c r="E9" s="105">
        <v>265500</v>
      </c>
      <c r="F9" s="151"/>
    </row>
    <row r="10" spans="1:6" ht="12.75" customHeight="1">
      <c r="A10" s="102" t="s">
        <v>62</v>
      </c>
      <c r="B10" s="106" t="s">
        <v>257</v>
      </c>
      <c r="C10" s="104">
        <v>81437</v>
      </c>
      <c r="D10" s="103" t="s">
        <v>174</v>
      </c>
      <c r="E10" s="105">
        <v>132405</v>
      </c>
      <c r="F10" s="151"/>
    </row>
    <row r="11" spans="1:6" ht="12.75" customHeight="1">
      <c r="A11" s="102" t="s">
        <v>84</v>
      </c>
      <c r="B11" s="103" t="s">
        <v>258</v>
      </c>
      <c r="C11" s="107"/>
      <c r="D11" s="103" t="s">
        <v>259</v>
      </c>
      <c r="E11" s="105">
        <v>107165</v>
      </c>
      <c r="F11" s="151"/>
    </row>
    <row r="12" spans="1:6" ht="12.75" customHeight="1">
      <c r="A12" s="102" t="s">
        <v>226</v>
      </c>
      <c r="B12" s="103" t="s">
        <v>83</v>
      </c>
      <c r="C12" s="104">
        <v>395882</v>
      </c>
      <c r="D12" s="108"/>
      <c r="E12" s="105"/>
      <c r="F12" s="151"/>
    </row>
    <row r="13" spans="1:6" ht="12.75" customHeight="1">
      <c r="A13" s="102" t="s">
        <v>106</v>
      </c>
      <c r="B13" s="108"/>
      <c r="C13" s="104"/>
      <c r="D13" s="108"/>
      <c r="E13" s="105"/>
      <c r="F13" s="151"/>
    </row>
    <row r="14" spans="1:6" ht="12.75" customHeight="1">
      <c r="A14" s="102" t="s">
        <v>116</v>
      </c>
      <c r="B14" s="109"/>
      <c r="C14" s="107"/>
      <c r="D14" s="108"/>
      <c r="E14" s="105"/>
      <c r="F14" s="151"/>
    </row>
    <row r="15" spans="1:6" ht="12.75" customHeight="1">
      <c r="A15" s="102" t="s">
        <v>238</v>
      </c>
      <c r="B15" s="108"/>
      <c r="C15" s="104"/>
      <c r="D15" s="108"/>
      <c r="E15" s="105"/>
      <c r="F15" s="151"/>
    </row>
    <row r="16" spans="1:6" ht="12.75" customHeight="1">
      <c r="A16" s="102" t="s">
        <v>260</v>
      </c>
      <c r="B16" s="108"/>
      <c r="C16" s="104"/>
      <c r="D16" s="108"/>
      <c r="E16" s="105"/>
      <c r="F16" s="151"/>
    </row>
    <row r="17" spans="1:6" ht="12.75" customHeight="1" thickBot="1">
      <c r="A17" s="102" t="s">
        <v>261</v>
      </c>
      <c r="B17" s="110"/>
      <c r="C17" s="111"/>
      <c r="D17" s="108"/>
      <c r="E17" s="112"/>
      <c r="F17" s="151"/>
    </row>
    <row r="18" spans="1:6" ht="15.75" customHeight="1" thickBot="1">
      <c r="A18" s="113" t="s">
        <v>262</v>
      </c>
      <c r="B18" s="114" t="s">
        <v>263</v>
      </c>
      <c r="C18" s="115">
        <f>+C6+C7+C9+C10+C12+C13+C14+C15+C16+C17</f>
        <v>2165943</v>
      </c>
      <c r="D18" s="114" t="s">
        <v>264</v>
      </c>
      <c r="E18" s="116">
        <f>SUM(E6:E17)</f>
        <v>2389574</v>
      </c>
      <c r="F18" s="151"/>
    </row>
    <row r="19" spans="1:6" ht="12.75" customHeight="1">
      <c r="A19" s="117" t="s">
        <v>265</v>
      </c>
      <c r="B19" s="118" t="s">
        <v>266</v>
      </c>
      <c r="C19" s="119">
        <f>+C20+C21+C22+C23</f>
        <v>258901</v>
      </c>
      <c r="D19" s="120" t="s">
        <v>267</v>
      </c>
      <c r="E19" s="121"/>
      <c r="F19" s="151"/>
    </row>
    <row r="20" spans="1:6" ht="12.75" customHeight="1">
      <c r="A20" s="122" t="s">
        <v>268</v>
      </c>
      <c r="B20" s="120" t="s">
        <v>269</v>
      </c>
      <c r="C20" s="123">
        <v>258901</v>
      </c>
      <c r="D20" s="120" t="s">
        <v>270</v>
      </c>
      <c r="E20" s="124">
        <v>75000</v>
      </c>
      <c r="F20" s="151"/>
    </row>
    <row r="21" spans="1:6" ht="12.75" customHeight="1">
      <c r="A21" s="122" t="s">
        <v>271</v>
      </c>
      <c r="B21" s="120" t="s">
        <v>272</v>
      </c>
      <c r="C21" s="123"/>
      <c r="D21" s="120" t="s">
        <v>273</v>
      </c>
      <c r="E21" s="124">
        <v>30000</v>
      </c>
      <c r="F21" s="151"/>
    </row>
    <row r="22" spans="1:6" ht="12.75" customHeight="1">
      <c r="A22" s="122" t="s">
        <v>274</v>
      </c>
      <c r="B22" s="120" t="s">
        <v>275</v>
      </c>
      <c r="C22" s="123"/>
      <c r="D22" s="120" t="s">
        <v>276</v>
      </c>
      <c r="E22" s="124"/>
      <c r="F22" s="151"/>
    </row>
    <row r="23" spans="1:6" ht="12.75" customHeight="1">
      <c r="A23" s="122" t="s">
        <v>277</v>
      </c>
      <c r="B23" s="120" t="s">
        <v>278</v>
      </c>
      <c r="C23" s="123"/>
      <c r="D23" s="118" t="s">
        <v>279</v>
      </c>
      <c r="E23" s="124"/>
      <c r="F23" s="151"/>
    </row>
    <row r="24" spans="1:6" ht="12.75" customHeight="1">
      <c r="A24" s="122" t="s">
        <v>280</v>
      </c>
      <c r="B24" s="120" t="s">
        <v>281</v>
      </c>
      <c r="C24" s="125">
        <f>+C25+C26</f>
        <v>98636</v>
      </c>
      <c r="D24" s="120" t="s">
        <v>282</v>
      </c>
      <c r="E24" s="124"/>
      <c r="F24" s="151"/>
    </row>
    <row r="25" spans="1:6" ht="12.75" customHeight="1">
      <c r="A25" s="117" t="s">
        <v>283</v>
      </c>
      <c r="B25" s="118" t="s">
        <v>284</v>
      </c>
      <c r="C25" s="126">
        <v>75000</v>
      </c>
      <c r="D25" s="99" t="s">
        <v>285</v>
      </c>
      <c r="E25" s="121"/>
      <c r="F25" s="151"/>
    </row>
    <row r="26" spans="1:6" ht="12.75" customHeight="1" thickBot="1">
      <c r="A26" s="122" t="s">
        <v>286</v>
      </c>
      <c r="B26" s="120" t="s">
        <v>332</v>
      </c>
      <c r="C26" s="123">
        <v>23636</v>
      </c>
      <c r="D26" s="108"/>
      <c r="E26" s="124"/>
      <c r="F26" s="151"/>
    </row>
    <row r="27" spans="1:6" ht="15.75" customHeight="1" thickBot="1">
      <c r="A27" s="113" t="s">
        <v>287</v>
      </c>
      <c r="B27" s="114" t="s">
        <v>288</v>
      </c>
      <c r="C27" s="115">
        <f>+C19+C24</f>
        <v>357537</v>
      </c>
      <c r="D27" s="114" t="s">
        <v>289</v>
      </c>
      <c r="E27" s="116">
        <f>SUM(E19:E26)</f>
        <v>105000</v>
      </c>
      <c r="F27" s="151"/>
    </row>
    <row r="28" spans="1:6" ht="13.5" thickBot="1">
      <c r="A28" s="113" t="s">
        <v>290</v>
      </c>
      <c r="B28" s="127" t="s">
        <v>291</v>
      </c>
      <c r="C28" s="128">
        <f>+C18+C27</f>
        <v>2523480</v>
      </c>
      <c r="D28" s="127" t="s">
        <v>292</v>
      </c>
      <c r="E28" s="128">
        <f>+E18+E27</f>
        <v>2494574</v>
      </c>
      <c r="F28" s="151"/>
    </row>
    <row r="29" spans="1:6" ht="13.5" thickBot="1">
      <c r="A29" s="113" t="s">
        <v>293</v>
      </c>
      <c r="B29" s="127" t="s">
        <v>294</v>
      </c>
      <c r="C29" s="128">
        <f>IF(C18-E18&lt;0,E18-C18,"-")</f>
        <v>223631</v>
      </c>
      <c r="D29" s="127" t="s">
        <v>295</v>
      </c>
      <c r="E29" s="128" t="str">
        <f>IF(C18-E18&gt;0,C18-E18,"-")</f>
        <v>-</v>
      </c>
      <c r="F29" s="151"/>
    </row>
    <row r="30" spans="1:6" ht="13.5" thickBot="1">
      <c r="A30" s="113" t="s">
        <v>296</v>
      </c>
      <c r="B30" s="127" t="s">
        <v>297</v>
      </c>
      <c r="C30" s="128">
        <f>IF(C18+C19-E28&lt;0,E28-(C18+C19),"-")</f>
        <v>69730</v>
      </c>
      <c r="D30" s="127" t="s">
        <v>298</v>
      </c>
      <c r="E30" s="128" t="str">
        <f>IF(C18+C19-E28&gt;0,C18+C19-E28,"-")</f>
        <v>-</v>
      </c>
      <c r="F30" s="151"/>
    </row>
    <row r="31" spans="2:4" ht="18.75">
      <c r="B31" s="152"/>
      <c r="C31" s="152"/>
      <c r="D31" s="15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81" customWidth="1"/>
    <col min="2" max="2" width="55.125" style="84" customWidth="1"/>
    <col min="3" max="3" width="16.375" style="81" customWidth="1"/>
    <col min="4" max="4" width="55.125" style="81" customWidth="1"/>
    <col min="5" max="5" width="16.375" style="81" customWidth="1"/>
    <col min="6" max="6" width="4.875" style="81" customWidth="1"/>
    <col min="7" max="16384" width="9.375" style="81" customWidth="1"/>
  </cols>
  <sheetData>
    <row r="1" spans="2:6" ht="31.5">
      <c r="B1" s="82" t="s">
        <v>299</v>
      </c>
      <c r="C1" s="83"/>
      <c r="D1" s="83"/>
      <c r="E1" s="83"/>
      <c r="F1" s="151" t="s">
        <v>364</v>
      </c>
    </row>
    <row r="2" spans="5:6" ht="14.25" thickBot="1">
      <c r="E2" s="85" t="s">
        <v>247</v>
      </c>
      <c r="F2" s="151"/>
    </row>
    <row r="3" spans="1:6" ht="13.5" thickBot="1">
      <c r="A3" s="153" t="s">
        <v>3</v>
      </c>
      <c r="B3" s="86" t="s">
        <v>248</v>
      </c>
      <c r="C3" s="87"/>
      <c r="D3" s="86" t="s">
        <v>249</v>
      </c>
      <c r="E3" s="88"/>
      <c r="F3" s="151"/>
    </row>
    <row r="4" spans="1:6" s="92" customFormat="1" ht="24.75" thickBot="1">
      <c r="A4" s="154"/>
      <c r="B4" s="89" t="s">
        <v>250</v>
      </c>
      <c r="C4" s="90" t="s">
        <v>5</v>
      </c>
      <c r="D4" s="89" t="s">
        <v>250</v>
      </c>
      <c r="E4" s="90" t="s">
        <v>5</v>
      </c>
      <c r="F4" s="151"/>
    </row>
    <row r="5" spans="1:6" s="92" customFormat="1" ht="13.5" thickBot="1">
      <c r="A5" s="93">
        <v>1</v>
      </c>
      <c r="B5" s="94">
        <v>2</v>
      </c>
      <c r="C5" s="95">
        <v>3</v>
      </c>
      <c r="D5" s="94">
        <v>4</v>
      </c>
      <c r="E5" s="96">
        <v>5</v>
      </c>
      <c r="F5" s="151"/>
    </row>
    <row r="6" spans="1:6" ht="12.75" customHeight="1">
      <c r="A6" s="98" t="s">
        <v>6</v>
      </c>
      <c r="B6" s="99" t="s">
        <v>300</v>
      </c>
      <c r="C6" s="100">
        <v>111792</v>
      </c>
      <c r="D6" s="99" t="s">
        <v>194</v>
      </c>
      <c r="E6" s="101">
        <v>166118</v>
      </c>
      <c r="F6" s="151"/>
    </row>
    <row r="7" spans="1:6" ht="12.75">
      <c r="A7" s="102" t="s">
        <v>20</v>
      </c>
      <c r="B7" s="103" t="s">
        <v>301</v>
      </c>
      <c r="C7" s="104">
        <v>111792</v>
      </c>
      <c r="D7" s="103" t="s">
        <v>302</v>
      </c>
      <c r="E7" s="105">
        <v>123861</v>
      </c>
      <c r="F7" s="151"/>
    </row>
    <row r="8" spans="1:6" ht="12.75" customHeight="1">
      <c r="A8" s="102" t="s">
        <v>34</v>
      </c>
      <c r="B8" s="103" t="s">
        <v>303</v>
      </c>
      <c r="C8" s="104">
        <v>18048</v>
      </c>
      <c r="D8" s="103" t="s">
        <v>196</v>
      </c>
      <c r="E8" s="105">
        <v>6639</v>
      </c>
      <c r="F8" s="151"/>
    </row>
    <row r="9" spans="1:6" ht="12.75" customHeight="1">
      <c r="A9" s="102" t="s">
        <v>215</v>
      </c>
      <c r="B9" s="103" t="s">
        <v>304</v>
      </c>
      <c r="C9" s="104">
        <v>12328</v>
      </c>
      <c r="D9" s="103" t="s">
        <v>305</v>
      </c>
      <c r="E9" s="105"/>
      <c r="F9" s="151"/>
    </row>
    <row r="10" spans="1:6" ht="12.75" customHeight="1">
      <c r="A10" s="102" t="s">
        <v>62</v>
      </c>
      <c r="B10" s="103" t="s">
        <v>306</v>
      </c>
      <c r="C10" s="104"/>
      <c r="D10" s="103" t="s">
        <v>198</v>
      </c>
      <c r="E10" s="105">
        <v>12688</v>
      </c>
      <c r="F10" s="151"/>
    </row>
    <row r="11" spans="1:6" ht="12.75" customHeight="1">
      <c r="A11" s="102" t="s">
        <v>84</v>
      </c>
      <c r="B11" s="103" t="s">
        <v>307</v>
      </c>
      <c r="C11" s="107"/>
      <c r="D11" s="108"/>
      <c r="E11" s="105"/>
      <c r="F11" s="151"/>
    </row>
    <row r="12" spans="1:6" ht="12.75" customHeight="1">
      <c r="A12" s="102" t="s">
        <v>226</v>
      </c>
      <c r="B12" s="108"/>
      <c r="C12" s="104"/>
      <c r="D12" s="108"/>
      <c r="E12" s="105"/>
      <c r="F12" s="151"/>
    </row>
    <row r="13" spans="1:6" ht="12.75" customHeight="1">
      <c r="A13" s="102" t="s">
        <v>106</v>
      </c>
      <c r="B13" s="108"/>
      <c r="C13" s="104"/>
      <c r="D13" s="108"/>
      <c r="E13" s="105"/>
      <c r="F13" s="151"/>
    </row>
    <row r="14" spans="1:6" ht="12.75" customHeight="1">
      <c r="A14" s="102" t="s">
        <v>116</v>
      </c>
      <c r="B14" s="108"/>
      <c r="C14" s="107"/>
      <c r="D14" s="108"/>
      <c r="E14" s="105"/>
      <c r="F14" s="151"/>
    </row>
    <row r="15" spans="1:6" ht="12.75">
      <c r="A15" s="102" t="s">
        <v>238</v>
      </c>
      <c r="B15" s="108"/>
      <c r="C15" s="107"/>
      <c r="D15" s="108"/>
      <c r="E15" s="105"/>
      <c r="F15" s="151"/>
    </row>
    <row r="16" spans="1:6" ht="12.75" customHeight="1" thickBot="1">
      <c r="A16" s="129" t="s">
        <v>260</v>
      </c>
      <c r="B16" s="130"/>
      <c r="C16" s="131"/>
      <c r="D16" s="132" t="s">
        <v>259</v>
      </c>
      <c r="E16" s="133"/>
      <c r="F16" s="151"/>
    </row>
    <row r="17" spans="1:6" ht="15.75" customHeight="1" thickBot="1">
      <c r="A17" s="113" t="s">
        <v>261</v>
      </c>
      <c r="B17" s="114" t="s">
        <v>308</v>
      </c>
      <c r="C17" s="115">
        <f>+C6+C8+C9+C11+C12+C13+C14+C15+C16</f>
        <v>142168</v>
      </c>
      <c r="D17" s="114" t="s">
        <v>309</v>
      </c>
      <c r="E17" s="116">
        <f>+E6+E8+E10+E11+E12+E13+E14+E15+E16</f>
        <v>185445</v>
      </c>
      <c r="F17" s="151"/>
    </row>
    <row r="18" spans="1:6" ht="12.75" customHeight="1">
      <c r="A18" s="98" t="s">
        <v>262</v>
      </c>
      <c r="B18" s="134" t="s">
        <v>310</v>
      </c>
      <c r="C18" s="135">
        <f>+C19+C20+C21+C22+C23</f>
        <v>0</v>
      </c>
      <c r="D18" s="120" t="s">
        <v>267</v>
      </c>
      <c r="E18" s="136"/>
      <c r="F18" s="151"/>
    </row>
    <row r="19" spans="1:6" ht="12.75" customHeight="1">
      <c r="A19" s="102" t="s">
        <v>265</v>
      </c>
      <c r="B19" s="137" t="s">
        <v>311</v>
      </c>
      <c r="C19" s="123"/>
      <c r="D19" s="120" t="s">
        <v>312</v>
      </c>
      <c r="E19" s="124"/>
      <c r="F19" s="151"/>
    </row>
    <row r="20" spans="1:6" ht="12.75" customHeight="1">
      <c r="A20" s="98" t="s">
        <v>268</v>
      </c>
      <c r="B20" s="137" t="s">
        <v>313</v>
      </c>
      <c r="C20" s="123"/>
      <c r="D20" s="120" t="s">
        <v>273</v>
      </c>
      <c r="E20" s="124"/>
      <c r="F20" s="151"/>
    </row>
    <row r="21" spans="1:6" ht="12.75" customHeight="1">
      <c r="A21" s="102" t="s">
        <v>271</v>
      </c>
      <c r="B21" s="137" t="s">
        <v>314</v>
      </c>
      <c r="C21" s="123"/>
      <c r="D21" s="120" t="s">
        <v>276</v>
      </c>
      <c r="E21" s="124">
        <v>1996</v>
      </c>
      <c r="F21" s="151"/>
    </row>
    <row r="22" spans="1:6" ht="12.75" customHeight="1">
      <c r="A22" s="98" t="s">
        <v>274</v>
      </c>
      <c r="B22" s="137" t="s">
        <v>315</v>
      </c>
      <c r="C22" s="123"/>
      <c r="D22" s="118" t="s">
        <v>279</v>
      </c>
      <c r="E22" s="124"/>
      <c r="F22" s="151"/>
    </row>
    <row r="23" spans="1:6" ht="12.75" customHeight="1">
      <c r="A23" s="102" t="s">
        <v>277</v>
      </c>
      <c r="B23" s="138" t="s">
        <v>316</v>
      </c>
      <c r="C23" s="123"/>
      <c r="D23" s="120" t="s">
        <v>317</v>
      </c>
      <c r="E23" s="124"/>
      <c r="F23" s="151"/>
    </row>
    <row r="24" spans="1:6" ht="12.75" customHeight="1">
      <c r="A24" s="98" t="s">
        <v>280</v>
      </c>
      <c r="B24" s="139" t="s">
        <v>318</v>
      </c>
      <c r="C24" s="125">
        <f>+C25+C26+C27+C28+C29</f>
        <v>16367</v>
      </c>
      <c r="D24" s="140" t="s">
        <v>285</v>
      </c>
      <c r="E24" s="124"/>
      <c r="F24" s="151"/>
    </row>
    <row r="25" spans="1:6" ht="12.75" customHeight="1">
      <c r="A25" s="102" t="s">
        <v>283</v>
      </c>
      <c r="B25" s="138" t="s">
        <v>319</v>
      </c>
      <c r="C25" s="123">
        <v>16367</v>
      </c>
      <c r="D25" s="140" t="s">
        <v>320</v>
      </c>
      <c r="E25" s="124"/>
      <c r="F25" s="151"/>
    </row>
    <row r="26" spans="1:6" ht="12.75" customHeight="1">
      <c r="A26" s="98" t="s">
        <v>286</v>
      </c>
      <c r="B26" s="138" t="s">
        <v>321</v>
      </c>
      <c r="C26" s="123"/>
      <c r="D26" s="141"/>
      <c r="E26" s="124"/>
      <c r="F26" s="151"/>
    </row>
    <row r="27" spans="1:6" ht="12.75" customHeight="1">
      <c r="A27" s="102" t="s">
        <v>287</v>
      </c>
      <c r="B27" s="137" t="s">
        <v>322</v>
      </c>
      <c r="C27" s="123"/>
      <c r="D27" s="142"/>
      <c r="E27" s="124"/>
      <c r="F27" s="151"/>
    </row>
    <row r="28" spans="1:6" ht="12.75" customHeight="1">
      <c r="A28" s="98" t="s">
        <v>290</v>
      </c>
      <c r="B28" s="143" t="s">
        <v>323</v>
      </c>
      <c r="C28" s="123"/>
      <c r="D28" s="108"/>
      <c r="E28" s="124"/>
      <c r="F28" s="151"/>
    </row>
    <row r="29" spans="1:6" ht="12.75" customHeight="1" thickBot="1">
      <c r="A29" s="102" t="s">
        <v>293</v>
      </c>
      <c r="B29" s="144" t="s">
        <v>324</v>
      </c>
      <c r="C29" s="123"/>
      <c r="D29" s="142"/>
      <c r="E29" s="124"/>
      <c r="F29" s="151"/>
    </row>
    <row r="30" spans="1:6" ht="21.75" customHeight="1" thickBot="1">
      <c r="A30" s="113" t="s">
        <v>296</v>
      </c>
      <c r="B30" s="114" t="s">
        <v>325</v>
      </c>
      <c r="C30" s="115">
        <f>+C18+C24</f>
        <v>16367</v>
      </c>
      <c r="D30" s="114" t="s">
        <v>326</v>
      </c>
      <c r="E30" s="116">
        <f>SUM(E18:E29)</f>
        <v>1996</v>
      </c>
      <c r="F30" s="151"/>
    </row>
    <row r="31" spans="1:6" ht="13.5" thickBot="1">
      <c r="A31" s="113" t="s">
        <v>327</v>
      </c>
      <c r="B31" s="127" t="s">
        <v>328</v>
      </c>
      <c r="C31" s="128">
        <f>+C17+C30</f>
        <v>158535</v>
      </c>
      <c r="D31" s="127" t="s">
        <v>329</v>
      </c>
      <c r="E31" s="128">
        <f>+E17+E30</f>
        <v>187441</v>
      </c>
      <c r="F31" s="151"/>
    </row>
    <row r="32" spans="1:6" ht="13.5" thickBot="1">
      <c r="A32" s="113" t="s">
        <v>330</v>
      </c>
      <c r="B32" s="127" t="s">
        <v>294</v>
      </c>
      <c r="C32" s="128">
        <f>IF(C17-E17&lt;0,E17-C17,"-")</f>
        <v>43277</v>
      </c>
      <c r="D32" s="127" t="s">
        <v>295</v>
      </c>
      <c r="E32" s="128" t="str">
        <f>IF(C17-E17&gt;0,C17-E17,"-")</f>
        <v>-</v>
      </c>
      <c r="F32" s="151"/>
    </row>
    <row r="33" spans="1:6" ht="13.5" thickBot="1">
      <c r="A33" s="113" t="s">
        <v>331</v>
      </c>
      <c r="B33" s="127" t="s">
        <v>297</v>
      </c>
      <c r="C33" s="128">
        <f>IF(C17+C18-E31&lt;0,E31-(C17+C18),"-")</f>
        <v>45273</v>
      </c>
      <c r="D33" s="127" t="s">
        <v>298</v>
      </c>
      <c r="E33" s="128" t="str">
        <f>IF(C17+C18-E31&gt;0,C17+C18-E31,"-")</f>
        <v>-</v>
      </c>
      <c r="F33" s="15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K10" sqref="K10"/>
    </sheetView>
  </sheetViews>
  <sheetFormatPr defaultColWidth="9.00390625" defaultRowHeight="12.75"/>
  <cols>
    <col min="1" max="1" width="27.625" style="156" bestFit="1" customWidth="1"/>
    <col min="2" max="2" width="9.625" style="156" customWidth="1"/>
    <col min="3" max="3" width="10.625" style="156" customWidth="1"/>
    <col min="4" max="4" width="10.875" style="156" customWidth="1"/>
    <col min="5" max="5" width="10.375" style="156" customWidth="1"/>
    <col min="6" max="6" width="9.625" style="156" customWidth="1"/>
    <col min="7" max="7" width="8.625" style="156" bestFit="1" customWidth="1"/>
    <col min="8" max="8" width="11.00390625" style="156" customWidth="1"/>
    <col min="9" max="9" width="8.875" style="156" customWidth="1"/>
    <col min="10" max="10" width="10.375" style="156" bestFit="1" customWidth="1"/>
    <col min="11" max="16384" width="10.625" style="156" customWidth="1"/>
  </cols>
  <sheetData>
    <row r="1" spans="1:10" ht="12.75">
      <c r="A1" s="155"/>
      <c r="B1" s="155"/>
      <c r="C1" s="155"/>
      <c r="D1" s="155"/>
      <c r="E1" s="155"/>
      <c r="F1" s="155"/>
      <c r="H1" s="157"/>
      <c r="I1" s="157"/>
      <c r="J1" s="158" t="s">
        <v>365</v>
      </c>
    </row>
    <row r="2" spans="1:10" ht="12.75">
      <c r="A2" s="155"/>
      <c r="B2" s="155"/>
      <c r="C2" s="155"/>
      <c r="D2" s="155"/>
      <c r="E2" s="155"/>
      <c r="F2" s="155"/>
      <c r="G2" s="159"/>
      <c r="H2" s="159"/>
      <c r="I2" s="159"/>
      <c r="J2" s="160" t="s">
        <v>366</v>
      </c>
    </row>
    <row r="3" spans="1:10" ht="12.75">
      <c r="A3" s="155"/>
      <c r="B3" s="155"/>
      <c r="C3" s="155"/>
      <c r="D3" s="155"/>
      <c r="E3" s="155"/>
      <c r="F3" s="155"/>
      <c r="G3" s="159"/>
      <c r="H3" s="159"/>
      <c r="I3" s="159"/>
      <c r="J3" s="159"/>
    </row>
    <row r="4" spans="1:10" ht="19.5">
      <c r="A4" s="161" t="s">
        <v>333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9.5">
      <c r="A5" s="161" t="s">
        <v>334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3.5" thickBot="1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5.75" customHeight="1" thickBot="1">
      <c r="A7" s="162"/>
      <c r="B7" s="163" t="s">
        <v>335</v>
      </c>
      <c r="C7" s="164"/>
      <c r="D7" s="165"/>
      <c r="E7" s="163" t="s">
        <v>336</v>
      </c>
      <c r="F7" s="164"/>
      <c r="G7" s="164"/>
      <c r="H7" s="164"/>
      <c r="I7" s="164"/>
      <c r="J7" s="165"/>
    </row>
    <row r="8" spans="1:10" ht="15.75" customHeight="1">
      <c r="A8" s="166" t="s">
        <v>337</v>
      </c>
      <c r="B8" s="167" t="s">
        <v>338</v>
      </c>
      <c r="C8" s="168" t="s">
        <v>339</v>
      </c>
      <c r="D8" s="169" t="s">
        <v>340</v>
      </c>
      <c r="E8" s="167" t="s">
        <v>341</v>
      </c>
      <c r="F8" s="168" t="s">
        <v>342</v>
      </c>
      <c r="G8" s="168" t="s">
        <v>343</v>
      </c>
      <c r="H8" s="170" t="s">
        <v>344</v>
      </c>
      <c r="I8" s="170" t="s">
        <v>345</v>
      </c>
      <c r="J8" s="169" t="s">
        <v>340</v>
      </c>
    </row>
    <row r="9" spans="1:10" ht="15.75" customHeight="1" thickBot="1">
      <c r="A9" s="171" t="s">
        <v>346</v>
      </c>
      <c r="B9" s="172" t="s">
        <v>347</v>
      </c>
      <c r="C9" s="173" t="s">
        <v>348</v>
      </c>
      <c r="D9" s="174" t="s">
        <v>349</v>
      </c>
      <c r="E9" s="172" t="s">
        <v>350</v>
      </c>
      <c r="F9" s="173" t="s">
        <v>351</v>
      </c>
      <c r="G9" s="173" t="s">
        <v>352</v>
      </c>
      <c r="H9" s="175" t="s">
        <v>353</v>
      </c>
      <c r="I9" s="175" t="s">
        <v>352</v>
      </c>
      <c r="J9" s="174" t="s">
        <v>354</v>
      </c>
    </row>
    <row r="10" spans="1:10" ht="15.75" customHeight="1" thickBot="1">
      <c r="A10" s="176" t="s">
        <v>355</v>
      </c>
      <c r="B10" s="177">
        <v>140067</v>
      </c>
      <c r="C10" s="178">
        <f aca="true" t="shared" si="0" ref="C10:C16">J10-B10</f>
        <v>178532</v>
      </c>
      <c r="D10" s="179">
        <f aca="true" t="shared" si="1" ref="D10:D16">SUM(B10:C10)</f>
        <v>318599</v>
      </c>
      <c r="E10" s="180">
        <v>55312</v>
      </c>
      <c r="F10" s="181">
        <v>16279</v>
      </c>
      <c r="G10" s="181">
        <v>242677</v>
      </c>
      <c r="H10" s="182"/>
      <c r="I10" s="182">
        <v>4331</v>
      </c>
      <c r="J10" s="169">
        <f aca="true" t="shared" si="2" ref="J10:J16">SUM(E10:I10)</f>
        <v>318599</v>
      </c>
    </row>
    <row r="11" spans="1:10" ht="15.75" customHeight="1" thickBot="1">
      <c r="A11" s="183" t="s">
        <v>356</v>
      </c>
      <c r="B11" s="184">
        <v>22566</v>
      </c>
      <c r="C11" s="181">
        <f t="shared" si="0"/>
        <v>243029</v>
      </c>
      <c r="D11" s="185">
        <f t="shared" si="1"/>
        <v>265595</v>
      </c>
      <c r="E11" s="186">
        <v>150944</v>
      </c>
      <c r="F11" s="187">
        <v>43643</v>
      </c>
      <c r="G11" s="187">
        <v>70081</v>
      </c>
      <c r="H11" s="187"/>
      <c r="I11" s="187">
        <v>927</v>
      </c>
      <c r="J11" s="169">
        <f t="shared" si="2"/>
        <v>265595</v>
      </c>
    </row>
    <row r="12" spans="1:10" ht="15.75" customHeight="1" thickBot="1">
      <c r="A12" s="183" t="s">
        <v>357</v>
      </c>
      <c r="B12" s="184">
        <v>15595</v>
      </c>
      <c r="C12" s="181">
        <f t="shared" si="0"/>
        <v>45242</v>
      </c>
      <c r="D12" s="185">
        <f t="shared" si="1"/>
        <v>60837</v>
      </c>
      <c r="E12" s="186">
        <v>21421</v>
      </c>
      <c r="F12" s="187">
        <v>5644</v>
      </c>
      <c r="G12" s="187">
        <v>33472</v>
      </c>
      <c r="H12" s="187"/>
      <c r="I12" s="187">
        <v>300</v>
      </c>
      <c r="J12" s="169">
        <f t="shared" si="2"/>
        <v>60837</v>
      </c>
    </row>
    <row r="13" spans="1:10" ht="15.75" customHeight="1" thickBot="1">
      <c r="A13" s="183" t="s">
        <v>358</v>
      </c>
      <c r="B13" s="184">
        <v>27459</v>
      </c>
      <c r="C13" s="181">
        <f t="shared" si="0"/>
        <v>9879</v>
      </c>
      <c r="D13" s="185">
        <f t="shared" si="1"/>
        <v>37338</v>
      </c>
      <c r="E13" s="186">
        <v>13392</v>
      </c>
      <c r="F13" s="187">
        <v>3550</v>
      </c>
      <c r="G13" s="187">
        <v>15297</v>
      </c>
      <c r="H13" s="187"/>
      <c r="I13" s="187">
        <v>5099</v>
      </c>
      <c r="J13" s="169">
        <f t="shared" si="2"/>
        <v>37338</v>
      </c>
    </row>
    <row r="14" spans="1:10" s="193" customFormat="1" ht="18" customHeight="1" thickBot="1">
      <c r="A14" s="188" t="s">
        <v>359</v>
      </c>
      <c r="B14" s="189">
        <v>272790</v>
      </c>
      <c r="C14" s="181">
        <f t="shared" si="0"/>
        <v>313652</v>
      </c>
      <c r="D14" s="185">
        <f t="shared" si="1"/>
        <v>586442</v>
      </c>
      <c r="E14" s="190">
        <v>285437</v>
      </c>
      <c r="F14" s="191">
        <v>75853</v>
      </c>
      <c r="G14" s="191">
        <v>222482</v>
      </c>
      <c r="H14" s="191"/>
      <c r="I14" s="192">
        <v>2670</v>
      </c>
      <c r="J14" s="169">
        <f t="shared" si="2"/>
        <v>586442</v>
      </c>
    </row>
    <row r="15" spans="1:10" s="193" customFormat="1" ht="18" customHeight="1" thickBot="1">
      <c r="A15" s="188" t="s">
        <v>360</v>
      </c>
      <c r="B15" s="189">
        <v>9128</v>
      </c>
      <c r="C15" s="181">
        <f t="shared" si="0"/>
        <v>40384</v>
      </c>
      <c r="D15" s="185">
        <f t="shared" si="1"/>
        <v>49512</v>
      </c>
      <c r="E15" s="190">
        <v>30507</v>
      </c>
      <c r="F15" s="191">
        <v>8125</v>
      </c>
      <c r="G15" s="191">
        <v>10850</v>
      </c>
      <c r="H15" s="191"/>
      <c r="I15" s="191">
        <v>30</v>
      </c>
      <c r="J15" s="169">
        <f t="shared" si="2"/>
        <v>49512</v>
      </c>
    </row>
    <row r="16" spans="1:10" s="193" customFormat="1" ht="18" customHeight="1" thickBot="1">
      <c r="A16" s="194" t="s">
        <v>361</v>
      </c>
      <c r="B16" s="195">
        <v>10631</v>
      </c>
      <c r="C16" s="181">
        <f t="shared" si="0"/>
        <v>436663</v>
      </c>
      <c r="D16" s="185">
        <f t="shared" si="1"/>
        <v>447294</v>
      </c>
      <c r="E16" s="196">
        <v>105938</v>
      </c>
      <c r="F16" s="197">
        <v>29733</v>
      </c>
      <c r="G16" s="197">
        <v>57972</v>
      </c>
      <c r="H16" s="197">
        <v>252000</v>
      </c>
      <c r="I16" s="197">
        <v>1651</v>
      </c>
      <c r="J16" s="179">
        <f t="shared" si="2"/>
        <v>447294</v>
      </c>
    </row>
    <row r="17" spans="1:10" s="193" customFormat="1" ht="18" customHeight="1" thickBot="1">
      <c r="A17" s="198" t="s">
        <v>362</v>
      </c>
      <c r="B17" s="199">
        <f aca="true" t="shared" si="3" ref="B17:J17">SUM(B10:B16)</f>
        <v>498236</v>
      </c>
      <c r="C17" s="199">
        <f t="shared" si="3"/>
        <v>1267381</v>
      </c>
      <c r="D17" s="199">
        <f t="shared" si="3"/>
        <v>1765617</v>
      </c>
      <c r="E17" s="199">
        <f t="shared" si="3"/>
        <v>662951</v>
      </c>
      <c r="F17" s="199">
        <f t="shared" si="3"/>
        <v>182827</v>
      </c>
      <c r="G17" s="199">
        <f t="shared" si="3"/>
        <v>652831</v>
      </c>
      <c r="H17" s="199">
        <f t="shared" si="3"/>
        <v>252000</v>
      </c>
      <c r="I17" s="199">
        <f t="shared" si="3"/>
        <v>15008</v>
      </c>
      <c r="J17" s="200">
        <f t="shared" si="3"/>
        <v>1765617</v>
      </c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2014-01-28T14:40:02Z</cp:lastPrinted>
  <dcterms:created xsi:type="dcterms:W3CDTF">2014-01-28T11:03:29Z</dcterms:created>
  <dcterms:modified xsi:type="dcterms:W3CDTF">2014-01-28T14:43:56Z</dcterms:modified>
  <cp:category/>
  <cp:version/>
  <cp:contentType/>
  <cp:contentStatus/>
</cp:coreProperties>
</file>